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ООО Горэлектро\Оперативное управление\Отчеты Надежность\"/>
    </mc:Choice>
  </mc:AlternateContent>
  <bookViews>
    <workbookView xWindow="0" yWindow="0" windowWidth="28800" windowHeight="12435" firstSheet="1" activeTab="7"/>
  </bookViews>
  <sheets>
    <sheet name="Форма 1.1" sheetId="1" r:id="rId1"/>
    <sheet name="Форма 1.2" sheetId="2" r:id="rId2"/>
    <sheet name="Форма 1.3" sheetId="9" r:id="rId3"/>
    <sheet name="Форма 2.1" sheetId="3" r:id="rId4"/>
    <sheet name="Форма 2.2" sheetId="4" r:id="rId5"/>
    <sheet name="Форма 2.3" sheetId="5" r:id="rId6"/>
    <sheet name="Форма 3.1" sheetId="8" r:id="rId7"/>
    <sheet name="Форма 3.2" sheetId="6" r:id="rId8"/>
    <sheet name="Форма 3.3" sheetId="7" r:id="rId9"/>
    <sheet name="Форма 4.1" sheetId="10" r:id="rId10"/>
    <sheet name="Форма 4.2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9" l="1"/>
  <c r="G7" i="9" s="1"/>
  <c r="H7" i="9" s="1"/>
  <c r="E7" i="9"/>
  <c r="E5" i="9"/>
  <c r="F5" i="9"/>
  <c r="G5" i="9" s="1"/>
  <c r="H5" i="9" s="1"/>
  <c r="F28" i="5"/>
  <c r="F21" i="4"/>
  <c r="F6" i="4"/>
  <c r="F15" i="4"/>
  <c r="D11" i="4"/>
  <c r="D10" i="4"/>
  <c r="D9" i="4" s="1"/>
  <c r="D8" i="4"/>
  <c r="F28" i="3"/>
  <c r="D9" i="3"/>
  <c r="C9" i="3"/>
  <c r="B9" i="3"/>
  <c r="D13" i="3"/>
  <c r="B5" i="2" l="1"/>
  <c r="B4" i="2"/>
</calcChain>
</file>

<file path=xl/sharedStrings.xml><?xml version="1.0" encoding="utf-8"?>
<sst xmlns="http://schemas.openxmlformats.org/spreadsheetml/2006/main" count="367" uniqueCount="191">
  <si>
    <t xml:space="preserve">Журнал учета текущей информации о прекращении передачи электрической энергии для потребителей услуг  электросетевой организации ООО "Горэлектро"  за 2015 год
</t>
  </si>
  <si>
    <t>Форма 1.1.</t>
  </si>
  <si>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</si>
  <si>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</si>
  <si>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</si>
  <si>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Январь 2015 года</t>
  </si>
  <si>
    <t>нет</t>
  </si>
  <si>
    <t>Февраль 2015 года</t>
  </si>
  <si>
    <t>Отключение кабельной линии 6 кВ Л-627 (ПС Западная - РП-27) со стороны ПС "Западная". Инцидент в смежной сетевой организации в филиале ПАО "МРСК Центра"-"Смоленскэнерго". Отключение Л-627 19.02.2015 11:30. восстановление подачи электроэнергии 19.02.2015 13:34</t>
  </si>
  <si>
    <t>Инцидент. Повреждение кабельной линии 0,4 кВ на концевой муфте во ВРУ-0,4 кВ многоквартирного жилого дома ул. Ударников, д.47. Отключение 17.02.2015 16:00, восстановление подачи электроэнергии 17.02.2015 16:30</t>
  </si>
  <si>
    <t>Март 2015 года</t>
  </si>
  <si>
    <t>Апрель 2015 года</t>
  </si>
  <si>
    <t>Инцидент. Отключение ВАВ-2 в ячейке ввода Т-2 РУ-0,4 кВ ТП-904. Отключение 25.04.2015 20:10, восстановление подачи электроэнергии 20:35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</si>
  <si>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</si>
  <si>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</si>
  <si>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</si>
  <si>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</si>
  <si>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</si>
  <si>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</si>
  <si>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</si>
  <si>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</si>
  <si>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Форма 1.2</t>
  </si>
  <si>
    <t>Расчет показателя средней продолжительности прекращений передачи электрической энергии ООО "Горэлектро"</t>
  </si>
  <si>
    <t>Максимальное за расчетный период 2015 г. число точек присоединения</t>
  </si>
  <si>
    <t xml:space="preserve">Суммарная продолжительность прекращений передачи электрической энергии, час. </t>
  </si>
  <si>
    <t>Показатель средней продолжительности прекращений передачи электрической энергии</t>
  </si>
  <si>
    <t>Генеральный директор ООО "Горэлектро"                                                                      Бычков Д.А.</t>
  </si>
  <si>
    <t>Генеральный директор ООО "Горэлектро"</t>
  </si>
  <si>
    <t>Бычков Д.А.</t>
  </si>
  <si>
    <t>Параметр (критерий), характеризующий индикатор</t>
  </si>
  <si>
    <t>Значение</t>
  </si>
  <si>
    <t>Ф / П x 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</si>
  <si>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</si>
  <si>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</si>
  <si>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</si>
  <si>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</si>
  <si>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</si>
  <si>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-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</si>
  <si>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</si>
  <si>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</si>
  <si>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</si>
  <si>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</si>
  <si>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</si>
  <si>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</si>
  <si>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</si>
  <si>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</si>
  <si>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</si>
  <si>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</si>
  <si>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</si>
  <si>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</si>
  <si>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</si>
  <si>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</si>
  <si>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</si>
  <si>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</si>
  <si>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</si>
  <si>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</si>
  <si>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</si>
  <si>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</si>
  <si>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</si>
  <si>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</si>
  <si>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Форма 2.3</t>
  </si>
  <si>
    <t>Расчет значения индикатора информативности ООО "Горэлектро"</t>
  </si>
  <si>
    <t>Форма 2.1</t>
  </si>
  <si>
    <t>Параметр (показатель), характеризующий индикатор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</si>
  <si>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</si>
  <si>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</si>
  <si>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</si>
  <si>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</si>
  <si>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</si>
  <si>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</si>
  <si>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</si>
  <si>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</si>
  <si>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</si>
  <si>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</si>
  <si>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</si>
  <si>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</si>
  <si>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</si>
  <si>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</si>
  <si>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Расчет значения индикатора исполнительности ООО "Горэлектро"</t>
  </si>
  <si>
    <t>Форма 2.2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</si>
  <si>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</si>
  <si>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</si>
  <si>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</si>
  <si>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</si>
  <si>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</si>
  <si>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</si>
  <si>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</si>
  <si>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</si>
  <si>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</si>
  <si>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</si>
  <si>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</si>
  <si>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</si>
  <si>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</si>
  <si>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</si>
  <si>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</si>
  <si>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</si>
  <si>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</si>
  <si>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</si>
  <si>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</si>
  <si>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>в) системы автоинформирования, шт. на 1000 потребителей услуг</t>
  </si>
  <si>
    <t>Расчет значения индикатора результативности обратной связи</t>
  </si>
  <si>
    <t>Показатель</t>
  </si>
  <si>
    <t>Число,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</si>
  <si>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 т 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</si>
  <si>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(Nзаяв т пр НС)</t>
  </si>
  <si>
    <t>Показатель качества рассмотрения заявок на технологическое присоединение к сети (Пзаяв т пр)</t>
  </si>
  <si>
    <t>Форма 3.1</t>
  </si>
  <si>
    <t xml:space="preserve">Отчетные данные для расчета значения показателя качества рассмотрения заявок на технологическое присоединение к сети в период 2015 г.
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</si>
  <si>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2015 года</t>
  </si>
  <si>
    <t>Форма 3.3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</si>
  <si>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 сд 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</si>
  <si>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(Nсд тпр НС)</t>
  </si>
  <si>
    <t>Показатель качества исполнения договоров об осуществлении технологического присоединения заявителей к сети (Пнс 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</si>
  <si>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(Nнтпр)</t>
  </si>
  <si>
    <t>Общее число заявок на технологическое присоединение к сети, поданных заявителями в соответствующий расчетный период, десятки шт. (Nочзтпр)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</si>
  <si>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(Пнпатпр)</t>
  </si>
  <si>
    <t>Отчетные данные для расчета значения показателя соблюдения антимонопольного законодательства
               при технологическом присоединении заявителей  к электрическим сетям сетевой организации, в период 2015 г.</t>
  </si>
  <si>
    <t>Описание (обоснование)</t>
  </si>
  <si>
    <t>Значение показателя, годы:</t>
  </si>
  <si>
    <t>Мероприятия, направленные на улучшение показателя</t>
  </si>
  <si>
    <t>Показатель средней продолжительности прекращений передачи электрической энергии (Пп)</t>
  </si>
  <si>
    <t>Показатель уровня качества осуществляемого технологического присоединения (Птпр)</t>
  </si>
  <si>
    <t>Показатель уровня качества обслуживания потребителей услуг территориальными сетевых организаций (Птсо)</t>
  </si>
  <si>
    <t>Повышение надежности, строительство дополнительных схем резервирования</t>
  </si>
  <si>
    <t>Форма 1.3</t>
  </si>
  <si>
    <t>Предложения электросетевой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 2016-2019</t>
  </si>
  <si>
    <t>№ формулы</t>
  </si>
  <si>
    <t>методических указаний</t>
  </si>
  <si>
    <t>Показатель средней продолжительности</t>
  </si>
  <si>
    <t>прекращений передачи электрической</t>
  </si>
  <si>
    <r>
      <t>энергии (П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)</t>
    </r>
  </si>
  <si>
    <t>Показатель уровня качества осуществляемого</t>
  </si>
  <si>
    <t>2.1</t>
  </si>
  <si>
    <r>
      <t>технологического присоединения, П</t>
    </r>
    <r>
      <rPr>
        <vertAlign val="subscript"/>
        <sz val="12"/>
        <rFont val="Times New Roman"/>
        <family val="1"/>
        <charset val="204"/>
      </rPr>
      <t>тпр</t>
    </r>
  </si>
  <si>
    <t>Показатель уровня качества обслуживания</t>
  </si>
  <si>
    <t>3.2</t>
  </si>
  <si>
    <t>потребителей услуг территориальными</t>
  </si>
  <si>
    <r>
      <t>сетевыми организациями, П</t>
    </r>
    <r>
      <rPr>
        <vertAlign val="subscript"/>
        <sz val="12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</si>
  <si>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, П</t>
    </r>
    <r>
      <rPr>
        <vertAlign val="subscript"/>
        <sz val="12"/>
        <rFont val="Times New Roman"/>
        <family val="1"/>
        <charset val="204"/>
      </rPr>
      <t>п</t>
    </r>
    <r>
      <rPr>
        <vertAlign val="superscript"/>
        <sz val="12"/>
        <rFont val="Times New Roman"/>
        <family val="1"/>
        <charset val="204"/>
      </rPr>
      <t>пл</t>
    </r>
  </si>
  <si>
    <t>4</t>
  </si>
  <si>
    <r>
      <t>Плановое значение показателя П</t>
    </r>
    <r>
      <rPr>
        <vertAlign val="superscript"/>
        <sz val="12"/>
        <rFont val="Times New Roman"/>
        <family val="1"/>
        <charset val="204"/>
      </rPr>
      <t>пл</t>
    </r>
    <r>
      <rPr>
        <vertAlign val="subscript"/>
        <sz val="12"/>
        <rFont val="Times New Roman"/>
        <family val="1"/>
        <charset val="204"/>
      </rPr>
      <t>тпртпр</t>
    </r>
    <r>
      <rPr>
        <sz val="12"/>
        <rFont val="Times New Roman"/>
        <family val="1"/>
        <charset val="204"/>
      </rPr>
      <t>, П</t>
    </r>
    <r>
      <rPr>
        <vertAlign val="superscript"/>
        <sz val="12"/>
        <rFont val="Times New Roman"/>
        <family val="1"/>
        <charset val="204"/>
      </rPr>
      <t>пл</t>
    </r>
  </si>
  <si>
    <r>
      <t>Плановое значение показателя П</t>
    </r>
    <r>
      <rPr>
        <vertAlign val="subscript"/>
        <sz val="12"/>
        <rFont val="Times New Roman"/>
        <family val="1"/>
        <charset val="204"/>
      </rPr>
      <t>тсотсо</t>
    </r>
    <r>
      <rPr>
        <sz val="12"/>
        <rFont val="Times New Roman"/>
        <family val="1"/>
        <charset val="204"/>
      </rPr>
      <t>, П</t>
    </r>
    <r>
      <rPr>
        <vertAlign val="superscript"/>
        <sz val="12"/>
        <rFont val="Times New Roman"/>
        <family val="1"/>
        <charset val="204"/>
      </rPr>
      <t>пл</t>
    </r>
  </si>
  <si>
    <t>Оценка достижения показателя уровня</t>
  </si>
  <si>
    <t>пп. 5.1
методических указаний</t>
  </si>
  <si>
    <r>
      <t>надежности оказываемых услуг, К</t>
    </r>
    <r>
      <rPr>
        <vertAlign val="subscript"/>
        <sz val="12"/>
        <rFont val="Times New Roman"/>
        <family val="1"/>
        <charset val="204"/>
      </rPr>
      <t>над</t>
    </r>
  </si>
  <si>
    <r>
      <t>качества оказываемых услуг, К</t>
    </r>
    <r>
      <rPr>
        <vertAlign val="subscript"/>
        <sz val="12"/>
        <rFont val="Times New Roman"/>
        <family val="1"/>
        <charset val="204"/>
      </rPr>
      <t>кач</t>
    </r>
  </si>
  <si>
    <t>(организации по управлению единой</t>
  </si>
  <si>
    <t>национальной (общероссийской)</t>
  </si>
  <si>
    <t>электрической сетью)</t>
  </si>
  <si>
    <r>
      <t>качества оказываемых услуг, К</t>
    </r>
    <r>
      <rPr>
        <vertAlign val="subscript"/>
        <sz val="12"/>
        <rFont val="Times New Roman"/>
        <family val="1"/>
        <charset val="204"/>
      </rPr>
      <t>кач1</t>
    </r>
  </si>
  <si>
    <t>(для территориальной сетевой организации)</t>
  </si>
  <si>
    <r>
      <t>качества оказываемых услуг, К</t>
    </r>
    <r>
      <rPr>
        <vertAlign val="subscript"/>
        <sz val="12"/>
        <rFont val="Times New Roman"/>
        <family val="1"/>
        <charset val="204"/>
      </rPr>
      <t>кач2</t>
    </r>
  </si>
  <si>
    <t>Показатели уровня надежности и уровня качества</t>
  </si>
  <si>
    <t>Форма 4.1</t>
  </si>
  <si>
    <t>методических</t>
  </si>
  <si>
    <t>указаний</t>
  </si>
  <si>
    <t>1. Коэффициент значимости</t>
  </si>
  <si>
    <t>Для организации по управлению единой</t>
  </si>
  <si>
    <t>показателя уровня надежности</t>
  </si>
  <si>
    <t>оказываемых услуг, альфа</t>
  </si>
  <si>
    <t>электрической сетью: альфа=0,75.</t>
  </si>
  <si>
    <t>Для территориальной сетевой организации:</t>
  </si>
  <si>
    <t>альфа=0,65</t>
  </si>
  <si>
    <t>2. Коэффициент значимости</t>
  </si>
  <si>
    <t>оказываемых услуг, бета</t>
  </si>
  <si>
    <t>электрической сетью:</t>
  </si>
  <si>
    <t>бета=0,25</t>
  </si>
  <si>
    <t>3. Коэффициент значимости</t>
  </si>
  <si>
    <t>Для территориальной сетевой организации</t>
  </si>
  <si>
    <t>бета1=0,25</t>
  </si>
  <si>
    <t>оказываемых услуг, бета1</t>
  </si>
  <si>
    <t>4. Коэффициент значимости</t>
  </si>
  <si>
    <t>бета2=0,1</t>
  </si>
  <si>
    <t>оказываемых услуг, бета2</t>
  </si>
  <si>
    <t>5. Оценка достижения показателя</t>
  </si>
  <si>
    <t>пп. 5.1</t>
  </si>
  <si>
    <t>уровня надежности оказываемых</t>
  </si>
  <si>
    <r>
      <t>услуг, К</t>
    </r>
    <r>
      <rPr>
        <vertAlign val="subscript"/>
        <sz val="12"/>
        <rFont val="Times New Roman"/>
        <family val="1"/>
        <charset val="204"/>
      </rPr>
      <t>над</t>
    </r>
  </si>
  <si>
    <t>6. Оценка достижения показателя</t>
  </si>
  <si>
    <r>
      <t>услуг, К</t>
    </r>
    <r>
      <rPr>
        <vertAlign val="subscript"/>
        <sz val="12"/>
        <rFont val="Times New Roman"/>
        <family val="1"/>
        <charset val="204"/>
      </rPr>
      <t>кач</t>
    </r>
  </si>
  <si>
    <t>электрической сетью</t>
  </si>
  <si>
    <t>7. Оценка достижения показателя</t>
  </si>
  <si>
    <r>
      <t>услуг, К</t>
    </r>
    <r>
      <rPr>
        <vertAlign val="subscript"/>
        <sz val="12"/>
        <rFont val="Times New Roman"/>
        <family val="1"/>
        <charset val="204"/>
      </rPr>
      <t>кач1</t>
    </r>
  </si>
  <si>
    <t>8. Оценка достижения показателя</t>
  </si>
  <si>
    <r>
      <t>услуг, К</t>
    </r>
    <r>
      <rPr>
        <vertAlign val="subscript"/>
        <sz val="12"/>
        <rFont val="Times New Roman"/>
        <family val="1"/>
        <charset val="204"/>
      </rPr>
      <t>кач2</t>
    </r>
  </si>
  <si>
    <t>9. Обобщенный показатель уровня</t>
  </si>
  <si>
    <t>надежности и качества оказы-</t>
  </si>
  <si>
    <r>
      <t>ваемых услуг, К</t>
    </r>
    <r>
      <rPr>
        <vertAlign val="subscript"/>
        <sz val="12"/>
        <rFont val="Times New Roman"/>
        <family val="1"/>
        <charset val="204"/>
      </rPr>
      <t>об</t>
    </r>
  </si>
  <si>
    <t>Расчет обобщенного показателя уровня надежности и качества оказываемых услуг ООО "Горэлектро"</t>
  </si>
  <si>
    <t>Форма 4.2</t>
  </si>
  <si>
    <t>Форма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</si>
</sst>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49" fontId="3" fillId="0" borderId="9" xfId="1" applyNumberFormat="1" applyFont="1" applyBorder="1" applyAlignment="1">
      <alignment horizontal="left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right" vertical="center"/>
    </xf>
    <xf numFmtId="0" fontId="3" fillId="0" borderId="5" xfId="1" applyNumberFormat="1" applyFont="1" applyBorder="1" applyAlignment="1">
      <alignment horizontal="right" vertical="center"/>
    </xf>
    <xf numFmtId="0" fontId="3" fillId="0" borderId="6" xfId="1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2" xfId="1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top"/>
    </xf>
    <xf numFmtId="0" fontId="3" fillId="0" borderId="9" xfId="1" applyNumberFormat="1" applyFont="1" applyBorder="1" applyAlignment="1">
      <alignment horizontal="left"/>
    </xf>
    <xf numFmtId="49" fontId="3" fillId="0" borderId="9" xfId="1" applyNumberFormat="1" applyFont="1" applyBorder="1" applyAlignment="1">
      <alignment horizontal="center" vertical="top"/>
    </xf>
    <xf numFmtId="49" fontId="3" fillId="0" borderId="4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top"/>
    </xf>
    <xf numFmtId="0" fontId="3" fillId="0" borderId="4" xfId="1" applyNumberFormat="1" applyFont="1" applyBorder="1" applyAlignment="1">
      <alignment horizontal="left"/>
    </xf>
    <xf numFmtId="0" fontId="3" fillId="0" borderId="5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horizontal="left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top"/>
    </xf>
    <xf numFmtId="0" fontId="3" fillId="0" borderId="0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left" vertical="center"/>
    </xf>
    <xf numFmtId="0" fontId="3" fillId="0" borderId="2" xfId="1" applyNumberFormat="1" applyFont="1" applyBorder="1" applyAlignment="1">
      <alignment horizontal="left" vertical="center"/>
    </xf>
    <xf numFmtId="0" fontId="3" fillId="0" borderId="8" xfId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3" fillId="0" borderId="6" xfId="1" applyNumberFormat="1" applyFont="1" applyBorder="1" applyAlignment="1">
      <alignment horizontal="left" vertical="center"/>
    </xf>
    <xf numFmtId="49" fontId="3" fillId="0" borderId="4" xfId="1" applyNumberFormat="1" applyFont="1" applyBorder="1" applyAlignment="1">
      <alignment horizontal="center" vertical="top" wrapText="1"/>
    </xf>
    <xf numFmtId="49" fontId="3" fillId="0" borderId="5" xfId="1" applyNumberFormat="1" applyFont="1" applyBorder="1" applyAlignment="1">
      <alignment horizontal="center" vertical="top"/>
    </xf>
    <xf numFmtId="49" fontId="3" fillId="0" borderId="10" xfId="1" applyNumberFormat="1" applyFont="1" applyBorder="1" applyAlignment="1">
      <alignment horizontal="center" vertical="top"/>
    </xf>
    <xf numFmtId="49" fontId="3" fillId="0" borderId="0" xfId="1" applyNumberFormat="1" applyFont="1" applyBorder="1" applyAlignment="1">
      <alignment horizontal="center" vertical="top"/>
    </xf>
    <xf numFmtId="49" fontId="3" fillId="0" borderId="7" xfId="1" applyNumberFormat="1" applyFont="1" applyBorder="1" applyAlignment="1">
      <alignment horizontal="center" vertical="top"/>
    </xf>
    <xf numFmtId="49" fontId="3" fillId="0" borderId="2" xfId="1" applyNumberFormat="1" applyFont="1" applyBorder="1" applyAlignment="1">
      <alignment horizontal="center" vertical="top"/>
    </xf>
    <xf numFmtId="0" fontId="3" fillId="0" borderId="15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11" xfId="1" applyNumberFormat="1" applyFont="1" applyBorder="1" applyAlignment="1">
      <alignment horizontal="left" vertical="center"/>
    </xf>
    <xf numFmtId="0" fontId="3" fillId="0" borderId="15" xfId="1" applyNumberFormat="1" applyFont="1" applyBorder="1" applyAlignment="1">
      <alignment horizontal="left" vertical="center"/>
    </xf>
    <xf numFmtId="49" fontId="3" fillId="0" borderId="15" xfId="1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center" vertical="top"/>
    </xf>
    <xf numFmtId="0" fontId="3" fillId="0" borderId="10" xfId="1" applyNumberFormat="1" applyFont="1" applyBorder="1" applyAlignment="1">
      <alignment horizontal="center" vertical="top"/>
    </xf>
    <xf numFmtId="0" fontId="3" fillId="0" borderId="0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wmf"/><Relationship Id="rId2" Type="http://schemas.openxmlformats.org/officeDocument/2006/relationships/image" Target="../media/image7.wmf"/><Relationship Id="rId1" Type="http://schemas.openxmlformats.org/officeDocument/2006/relationships/image" Target="../media/image6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wmf"/><Relationship Id="rId2" Type="http://schemas.openxmlformats.org/officeDocument/2006/relationships/image" Target="../media/image10.wmf"/><Relationship Id="rId1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219075</xdr:colOff>
      <xdr:row>5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8125"/>
          <a:ext cx="2190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304800</xdr:colOff>
      <xdr:row>6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304800</xdr:colOff>
      <xdr:row>7</xdr:row>
      <xdr:rowOff>28575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3048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504825</xdr:colOff>
      <xdr:row>5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5048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485775</xdr:colOff>
      <xdr:row>7</xdr:row>
      <xdr:rowOff>38100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68375"/>
          <a:ext cx="4857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390525</xdr:colOff>
      <xdr:row>5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3905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504825</xdr:colOff>
      <xdr:row>6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4275"/>
          <a:ext cx="5048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390525</xdr:colOff>
      <xdr:row>7</xdr:row>
      <xdr:rowOff>38100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35100"/>
          <a:ext cx="3905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371475</xdr:colOff>
      <xdr:row>5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3714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438150</xdr:colOff>
      <xdr:row>6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3100"/>
          <a:ext cx="4381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457200</xdr:colOff>
      <xdr:row>7</xdr:row>
      <xdr:rowOff>38100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63550"/>
          <a:ext cx="457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selection activeCell="C42" sqref="C42"/>
    </sheetView>
  </sheetViews>
  <sheetFormatPr defaultRowHeight="15" x14ac:dyDescent="0.25"/>
  <cols>
    <col min="1" max="1" width="63.85546875" style="2" customWidth="1"/>
    <col min="2" max="2" width="19.7109375" style="2" customWidth="1"/>
    <col min="3" max="3" width="24.7109375" style="2" customWidth="1"/>
  </cols>
  <sheetData>
    <row r="1" spans="1:3" x14ac:dyDescent="0.25">
      <c r="C1" s="3" t="s">
        <v>1</v>
      </c>
    </row>
    <row r="2" spans="1:3" ht="69" customHeight="1" x14ac:dyDescent="0.25">
      <c r="A2" s="17" t="s">
        <v>0</v>
      </c>
      <c r="B2" s="17"/>
      <c r="C2" s="17"/>
    </row>
    <row r="3" spans="1:3" ht="90" x14ac:dyDescent="0.25">
      <c r="A3" s="4" t="s">
        <v>2</v>
      </c>
      <c r="B3" s="4" t="s">
        <v>3</v>
      </c>
      <c r="C3" s="4" t="s">
        <v>4</v>
      </c>
    </row>
    <row r="4" spans="1:3" x14ac:dyDescent="0.25">
      <c r="A4" s="4">
        <v>1</v>
      </c>
      <c r="B4" s="4">
        <v>2</v>
      </c>
      <c r="C4" s="4">
        <v>3</v>
      </c>
    </row>
    <row r="5" spans="1:3" x14ac:dyDescent="0.25">
      <c r="A5" s="16" t="s">
        <v>5</v>
      </c>
      <c r="B5" s="16"/>
      <c r="C5" s="16"/>
    </row>
    <row r="6" spans="1:3" x14ac:dyDescent="0.25">
      <c r="A6" s="4" t="s">
        <v>6</v>
      </c>
      <c r="B6" s="4">
        <v>0</v>
      </c>
      <c r="C6" s="4">
        <v>435</v>
      </c>
    </row>
    <row r="7" spans="1:3" x14ac:dyDescent="0.25">
      <c r="A7" s="16" t="s">
        <v>7</v>
      </c>
      <c r="B7" s="16"/>
      <c r="C7" s="16"/>
    </row>
    <row r="8" spans="1:3" ht="75" x14ac:dyDescent="0.25">
      <c r="A8" s="4" t="s">
        <v>8</v>
      </c>
      <c r="B8" s="4">
        <v>2.04</v>
      </c>
      <c r="C8" s="4">
        <v>435</v>
      </c>
    </row>
    <row r="9" spans="1:3" ht="60" x14ac:dyDescent="0.25">
      <c r="A9" s="4" t="s">
        <v>9</v>
      </c>
      <c r="B9" s="4">
        <v>0.3</v>
      </c>
      <c r="C9" s="4">
        <v>435</v>
      </c>
    </row>
    <row r="10" spans="1:3" x14ac:dyDescent="0.25">
      <c r="A10" s="16" t="s">
        <v>10</v>
      </c>
      <c r="B10" s="16"/>
      <c r="C10" s="16"/>
    </row>
    <row r="11" spans="1:3" x14ac:dyDescent="0.25">
      <c r="A11" s="4" t="s">
        <v>6</v>
      </c>
      <c r="B11" s="4">
        <v>0</v>
      </c>
      <c r="C11" s="4">
        <v>435</v>
      </c>
    </row>
    <row r="12" spans="1:3" x14ac:dyDescent="0.25">
      <c r="A12" s="16" t="s">
        <v>11</v>
      </c>
      <c r="B12" s="16"/>
      <c r="C12" s="16"/>
    </row>
    <row r="13" spans="1:3" ht="45" x14ac:dyDescent="0.25">
      <c r="A13" s="4" t="s">
        <v>12</v>
      </c>
      <c r="B13" s="4">
        <v>0.25</v>
      </c>
      <c r="C13" s="4">
        <v>435</v>
      </c>
    </row>
    <row r="14" spans="1:3" x14ac:dyDescent="0.25">
      <c r="A14" s="16" t="s">
        <v>13</v>
      </c>
      <c r="B14" s="16"/>
      <c r="C14" s="16"/>
    </row>
    <row r="15" spans="1:3" x14ac:dyDescent="0.25">
      <c r="A15" s="4" t="s">
        <v>6</v>
      </c>
      <c r="B15" s="4">
        <v>0</v>
      </c>
      <c r="C15" s="4">
        <v>435</v>
      </c>
    </row>
    <row r="16" spans="1:3" x14ac:dyDescent="0.25">
      <c r="A16" s="16" t="s">
        <v>14</v>
      </c>
      <c r="B16" s="16"/>
      <c r="C16" s="16"/>
    </row>
    <row r="17" spans="1:3" x14ac:dyDescent="0.25">
      <c r="A17" s="4" t="s">
        <v>6</v>
      </c>
      <c r="B17" s="4">
        <v>0</v>
      </c>
      <c r="C17" s="4">
        <v>456</v>
      </c>
    </row>
    <row r="18" spans="1:3" x14ac:dyDescent="0.25">
      <c r="A18" s="16" t="s">
        <v>15</v>
      </c>
      <c r="B18" s="16"/>
      <c r="C18" s="16"/>
    </row>
    <row r="19" spans="1:3" x14ac:dyDescent="0.25">
      <c r="A19" s="4" t="s">
        <v>6</v>
      </c>
      <c r="B19" s="4">
        <v>0</v>
      </c>
      <c r="C19" s="4">
        <v>456</v>
      </c>
    </row>
    <row r="20" spans="1:3" x14ac:dyDescent="0.25">
      <c r="A20" s="16" t="s">
        <v>16</v>
      </c>
      <c r="B20" s="16"/>
      <c r="C20" s="16"/>
    </row>
    <row r="21" spans="1:3" x14ac:dyDescent="0.25">
      <c r="A21" s="4" t="s">
        <v>6</v>
      </c>
      <c r="B21" s="4">
        <v>0</v>
      </c>
      <c r="C21" s="4">
        <v>456</v>
      </c>
    </row>
    <row r="22" spans="1:3" x14ac:dyDescent="0.25">
      <c r="A22" s="16" t="s">
        <v>17</v>
      </c>
      <c r="B22" s="16"/>
      <c r="C22" s="16"/>
    </row>
    <row r="23" spans="1:3" x14ac:dyDescent="0.25">
      <c r="A23" s="4" t="s">
        <v>6</v>
      </c>
      <c r="B23" s="4">
        <v>0</v>
      </c>
      <c r="C23" s="4">
        <v>456</v>
      </c>
    </row>
    <row r="24" spans="1:3" x14ac:dyDescent="0.25">
      <c r="A24" s="16" t="s">
        <v>18</v>
      </c>
      <c r="B24" s="16"/>
      <c r="C24" s="16"/>
    </row>
    <row r="25" spans="1:3" x14ac:dyDescent="0.25">
      <c r="A25" s="4" t="s">
        <v>6</v>
      </c>
      <c r="B25" s="4">
        <v>0</v>
      </c>
      <c r="C25" s="4">
        <v>496</v>
      </c>
    </row>
    <row r="26" spans="1:3" x14ac:dyDescent="0.25">
      <c r="A26" s="16" t="s">
        <v>19</v>
      </c>
      <c r="B26" s="16"/>
      <c r="C26" s="16"/>
    </row>
    <row r="27" spans="1:3" x14ac:dyDescent="0.25">
      <c r="A27" s="4" t="s">
        <v>6</v>
      </c>
      <c r="B27" s="4">
        <v>0</v>
      </c>
      <c r="C27" s="4">
        <v>496</v>
      </c>
    </row>
    <row r="28" spans="1:3" x14ac:dyDescent="0.25">
      <c r="A28" s="16" t="s">
        <v>20</v>
      </c>
      <c r="B28" s="16"/>
      <c r="C28" s="16"/>
    </row>
    <row r="29" spans="1:3" x14ac:dyDescent="0.25">
      <c r="A29" s="4" t="s">
        <v>6</v>
      </c>
      <c r="B29" s="4">
        <v>0</v>
      </c>
      <c r="C29" s="4">
        <v>496</v>
      </c>
    </row>
    <row r="32" spans="1:3" x14ac:dyDescent="0.25">
      <c r="A32" s="2" t="s">
        <v>27</v>
      </c>
      <c r="C32" s="2" t="s">
        <v>28</v>
      </c>
    </row>
  </sheetData>
  <mergeCells count="13">
    <mergeCell ref="A14:C14"/>
    <mergeCell ref="A2:C2"/>
    <mergeCell ref="A5:C5"/>
    <mergeCell ref="A7:C7"/>
    <mergeCell ref="A10:C10"/>
    <mergeCell ref="A12:C12"/>
    <mergeCell ref="A26:C26"/>
    <mergeCell ref="A28:C28"/>
    <mergeCell ref="A16:C16"/>
    <mergeCell ref="A18:C18"/>
    <mergeCell ref="A20:C20"/>
    <mergeCell ref="A22:C22"/>
    <mergeCell ref="A24:C24"/>
  </mergeCells>
  <pageMargins left="0.70866141732283472" right="0.70866141732283472" top="0.74803149606299213" bottom="0.74803149606299213" header="0.31496062992125984" footer="0.31496062992125984"/>
  <pageSetup paperSize="9" scale="80" fitToHeight="1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3"/>
  <sheetViews>
    <sheetView workbookViewId="0">
      <selection activeCell="A33" sqref="A33:BL33"/>
    </sheetView>
  </sheetViews>
  <sheetFormatPr defaultRowHeight="15" x14ac:dyDescent="0.25"/>
  <cols>
    <col min="6" max="6" width="3.28515625" customWidth="1"/>
    <col min="7" max="13" width="9.140625" hidden="1" customWidth="1"/>
    <col min="14" max="14" width="3.42578125" hidden="1" customWidth="1"/>
    <col min="15" max="31" width="9.140625" hidden="1" customWidth="1"/>
    <col min="34" max="34" width="6.140625" customWidth="1"/>
    <col min="35" max="35" width="9.140625" hidden="1" customWidth="1"/>
    <col min="36" max="36" width="2" customWidth="1"/>
    <col min="37" max="37" width="9.140625" hidden="1" customWidth="1"/>
    <col min="38" max="38" width="1.85546875" customWidth="1"/>
    <col min="39" max="40" width="9.140625" hidden="1" customWidth="1"/>
    <col min="41" max="41" width="6.85546875" hidden="1" customWidth="1"/>
    <col min="42" max="48" width="9.140625" hidden="1" customWidth="1"/>
    <col min="51" max="51" width="1.42578125" customWidth="1"/>
    <col min="52" max="52" width="8.5703125" hidden="1" customWidth="1"/>
    <col min="53" max="63" width="9.140625" hidden="1" customWidth="1"/>
    <col min="64" max="64" width="2.5703125" customWidth="1"/>
  </cols>
  <sheetData>
    <row r="1" spans="1:64" ht="15.7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27" t="s">
        <v>153</v>
      </c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ht="18.75" customHeight="1" x14ac:dyDescent="0.25">
      <c r="A2" s="27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79"/>
      <c r="BL2" s="79"/>
    </row>
    <row r="3" spans="1:64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79"/>
      <c r="BL3" s="79"/>
    </row>
    <row r="4" spans="1:64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64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ht="15.75" x14ac:dyDescent="0.25">
      <c r="A6" s="78" t="s">
        <v>101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67" t="s">
        <v>126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 t="s">
        <v>30</v>
      </c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</row>
    <row r="7" spans="1:64" ht="15.75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5" t="s">
        <v>127</v>
      </c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</row>
    <row r="8" spans="1:64" ht="15.75" x14ac:dyDescent="0.25">
      <c r="A8" s="70" t="s">
        <v>128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2"/>
      <c r="AF8" s="68">
        <v>1</v>
      </c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2"/>
      <c r="AW8" s="39">
        <v>5.1999999999999998E-3</v>
      </c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1"/>
    </row>
    <row r="9" spans="1:64" ht="15.75" x14ac:dyDescent="0.25">
      <c r="A9" s="47" t="s">
        <v>129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9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5"/>
      <c r="AW9" s="42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43"/>
    </row>
    <row r="10" spans="1:64" ht="18.75" x14ac:dyDescent="0.35">
      <c r="A10" s="50" t="s">
        <v>130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36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44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6"/>
    </row>
    <row r="11" spans="1:64" ht="15.75" x14ac:dyDescent="0.25">
      <c r="A11" s="66" t="s">
        <v>131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8" t="s">
        <v>132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2"/>
      <c r="AW11" s="39">
        <v>1</v>
      </c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1"/>
    </row>
    <row r="12" spans="1:64" ht="18.75" x14ac:dyDescent="0.35">
      <c r="A12" s="50" t="s">
        <v>133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36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8"/>
      <c r="AW12" s="44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6"/>
    </row>
    <row r="13" spans="1:64" ht="15.75" x14ac:dyDescent="0.25">
      <c r="A13" s="66" t="s">
        <v>134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8" t="s">
        <v>135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2"/>
      <c r="AW13" s="39">
        <v>0.85799999999999998</v>
      </c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1"/>
    </row>
    <row r="14" spans="1:64" ht="15.75" x14ac:dyDescent="0.25">
      <c r="A14" s="47" t="s">
        <v>136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33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5"/>
      <c r="AW14" s="42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43"/>
    </row>
    <row r="15" spans="1:64" ht="18.75" x14ac:dyDescent="0.35">
      <c r="A15" s="50" t="s">
        <v>137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36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8"/>
      <c r="AW15" s="44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6"/>
    </row>
    <row r="16" spans="1:64" ht="20.25" x14ac:dyDescent="0.35">
      <c r="A16" s="63" t="s">
        <v>138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4" t="s">
        <v>139</v>
      </c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0">
        <v>0.1</v>
      </c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2"/>
    </row>
    <row r="17" spans="1:64" ht="20.25" x14ac:dyDescent="0.35">
      <c r="A17" s="63" t="s">
        <v>140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4" t="s">
        <v>139</v>
      </c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0">
        <v>1</v>
      </c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2"/>
    </row>
    <row r="18" spans="1:64" ht="20.25" x14ac:dyDescent="0.35">
      <c r="A18" s="63" t="s">
        <v>141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4" t="s">
        <v>139</v>
      </c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0">
        <v>0.89749999999999996</v>
      </c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</row>
    <row r="19" spans="1:64" ht="15.75" x14ac:dyDescent="0.25">
      <c r="A19" s="29" t="s">
        <v>142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 t="s">
        <v>143</v>
      </c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4"/>
      <c r="AW19" s="39">
        <v>1</v>
      </c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</row>
    <row r="20" spans="1:64" ht="18.75" x14ac:dyDescent="0.35">
      <c r="A20" s="50" t="s">
        <v>144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7"/>
      <c r="AW20" s="44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6"/>
    </row>
    <row r="21" spans="1:64" ht="15.75" x14ac:dyDescent="0.25">
      <c r="A21" s="29" t="s">
        <v>142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 t="s">
        <v>143</v>
      </c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2"/>
      <c r="AW21" s="51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3"/>
    </row>
    <row r="22" spans="1:64" ht="18.75" x14ac:dyDescent="0.35">
      <c r="A22" s="47" t="s">
        <v>145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  <c r="AF22" s="33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5"/>
      <c r="AW22" s="54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6"/>
    </row>
    <row r="23" spans="1:64" ht="15.75" x14ac:dyDescent="0.25">
      <c r="A23" s="47" t="s">
        <v>146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33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5"/>
      <c r="AW23" s="54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6"/>
    </row>
    <row r="24" spans="1:64" ht="15.75" x14ac:dyDescent="0.25">
      <c r="A24" s="47" t="s">
        <v>147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9"/>
      <c r="AF24" s="33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5"/>
      <c r="AW24" s="54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6"/>
    </row>
    <row r="25" spans="1:64" ht="15.75" x14ac:dyDescent="0.25">
      <c r="A25" s="50" t="s">
        <v>148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36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  <c r="AW25" s="57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9"/>
    </row>
    <row r="26" spans="1:64" ht="15.75" x14ac:dyDescent="0.25">
      <c r="A26" s="29" t="s">
        <v>142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 t="s">
        <v>143</v>
      </c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2"/>
      <c r="AW26" s="39">
        <v>0</v>
      </c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1"/>
    </row>
    <row r="27" spans="1:64" ht="18.75" x14ac:dyDescent="0.35">
      <c r="A27" s="47" t="s">
        <v>149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9"/>
      <c r="AF27" s="33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5"/>
      <c r="AW27" s="42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43"/>
    </row>
    <row r="28" spans="1:64" ht="15.75" x14ac:dyDescent="0.25">
      <c r="A28" s="50" t="s">
        <v>150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36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44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6"/>
    </row>
    <row r="29" spans="1:64" ht="15.75" x14ac:dyDescent="0.25">
      <c r="A29" s="29" t="s">
        <v>142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 t="s">
        <v>143</v>
      </c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2"/>
      <c r="AW29" s="39">
        <v>1</v>
      </c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1"/>
    </row>
    <row r="30" spans="1:64" ht="18.75" x14ac:dyDescent="0.35">
      <c r="A30" s="47" t="s">
        <v>151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9"/>
      <c r="AF30" s="33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5"/>
      <c r="AW30" s="42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43"/>
    </row>
    <row r="31" spans="1:64" ht="15.75" x14ac:dyDescent="0.25">
      <c r="A31" s="50" t="s">
        <v>150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36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8"/>
      <c r="AW31" s="44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6"/>
    </row>
    <row r="33" spans="1:64" x14ac:dyDescent="0.25">
      <c r="A33" s="28" t="s">
        <v>27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 t="s">
        <v>28</v>
      </c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</row>
  </sheetData>
  <mergeCells count="57">
    <mergeCell ref="A19:AE19"/>
    <mergeCell ref="A20:AE20"/>
    <mergeCell ref="AF19:AV20"/>
    <mergeCell ref="A6:AE6"/>
    <mergeCell ref="BK2:BL2"/>
    <mergeCell ref="BK3:BL3"/>
    <mergeCell ref="AF6:AV6"/>
    <mergeCell ref="AW6:BL6"/>
    <mergeCell ref="AF13:AV15"/>
    <mergeCell ref="AW13:BL15"/>
    <mergeCell ref="A14:AE14"/>
    <mergeCell ref="A15:AE15"/>
    <mergeCell ref="A7:AE7"/>
    <mergeCell ref="AF7:AV7"/>
    <mergeCell ref="A8:AE8"/>
    <mergeCell ref="AF8:AV10"/>
    <mergeCell ref="A9:AE9"/>
    <mergeCell ref="A10:AE10"/>
    <mergeCell ref="A12:AE12"/>
    <mergeCell ref="AF11:AV12"/>
    <mergeCell ref="A11:AE11"/>
    <mergeCell ref="AW17:BL17"/>
    <mergeCell ref="A18:AE18"/>
    <mergeCell ref="AF18:AV18"/>
    <mergeCell ref="AW18:BL18"/>
    <mergeCell ref="AW7:BL7"/>
    <mergeCell ref="AW8:BL10"/>
    <mergeCell ref="AW11:BL12"/>
    <mergeCell ref="AW16:BL16"/>
    <mergeCell ref="A13:AE13"/>
    <mergeCell ref="A17:AE17"/>
    <mergeCell ref="A16:AE16"/>
    <mergeCell ref="AF16:AV16"/>
    <mergeCell ref="AF17:AV17"/>
    <mergeCell ref="A27:AE27"/>
    <mergeCell ref="AF21:AV25"/>
    <mergeCell ref="A21:AE21"/>
    <mergeCell ref="A25:AE25"/>
    <mergeCell ref="A22:AE22"/>
    <mergeCell ref="A23:AE23"/>
    <mergeCell ref="A24:AE24"/>
    <mergeCell ref="A2:BJ3"/>
    <mergeCell ref="AW1:BL1"/>
    <mergeCell ref="A33:V33"/>
    <mergeCell ref="W33:AR33"/>
    <mergeCell ref="AS33:BL33"/>
    <mergeCell ref="A29:AE29"/>
    <mergeCell ref="AF29:AV31"/>
    <mergeCell ref="AW29:BL31"/>
    <mergeCell ref="A30:AE30"/>
    <mergeCell ref="A31:AE31"/>
    <mergeCell ref="AF26:AV28"/>
    <mergeCell ref="AW26:BL28"/>
    <mergeCell ref="AW21:BL25"/>
    <mergeCell ref="AW19:BL20"/>
    <mergeCell ref="A28:AE28"/>
    <mergeCell ref="A26:AE2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A40" sqref="A40"/>
    </sheetView>
  </sheetViews>
  <sheetFormatPr defaultRowHeight="15" x14ac:dyDescent="0.25"/>
  <sheetData>
    <row r="1" spans="1:11" x14ac:dyDescent="0.25">
      <c r="J1" s="24" t="s">
        <v>189</v>
      </c>
      <c r="K1" s="24"/>
    </row>
    <row r="2" spans="1:11" ht="28.5" customHeight="1" x14ac:dyDescent="0.25">
      <c r="A2" s="18" t="s">
        <v>188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 x14ac:dyDescent="0.25">
      <c r="A3" s="78" t="s">
        <v>101</v>
      </c>
      <c r="B3" s="78"/>
      <c r="C3" s="78"/>
      <c r="D3" s="78"/>
      <c r="E3" s="67" t="s">
        <v>126</v>
      </c>
      <c r="F3" s="67"/>
      <c r="G3" s="67" t="s">
        <v>30</v>
      </c>
      <c r="H3" s="67"/>
      <c r="I3" s="67"/>
      <c r="J3" s="67"/>
      <c r="K3" s="67"/>
    </row>
    <row r="4" spans="1:11" ht="15.75" x14ac:dyDescent="0.25">
      <c r="A4" s="99"/>
      <c r="B4" s="100"/>
      <c r="C4" s="100"/>
      <c r="D4" s="100"/>
      <c r="E4" s="88" t="s">
        <v>154</v>
      </c>
      <c r="F4" s="89"/>
      <c r="G4" s="88"/>
      <c r="H4" s="89"/>
      <c r="I4" s="89"/>
      <c r="J4" s="89"/>
      <c r="K4" s="98"/>
    </row>
    <row r="5" spans="1:11" ht="15.75" x14ac:dyDescent="0.25">
      <c r="A5" s="69"/>
      <c r="B5" s="69"/>
      <c r="C5" s="69"/>
      <c r="D5" s="69"/>
      <c r="E5" s="65" t="s">
        <v>155</v>
      </c>
      <c r="F5" s="65"/>
      <c r="G5" s="65"/>
      <c r="H5" s="65"/>
      <c r="I5" s="65"/>
      <c r="J5" s="65"/>
      <c r="K5" s="65"/>
    </row>
    <row r="6" spans="1:11" ht="15.75" x14ac:dyDescent="0.25">
      <c r="A6" s="70" t="s">
        <v>156</v>
      </c>
      <c r="B6" s="71"/>
      <c r="C6" s="71"/>
      <c r="D6" s="71"/>
      <c r="E6" s="68"/>
      <c r="F6" s="31"/>
      <c r="G6" s="83" t="s">
        <v>157</v>
      </c>
      <c r="H6" s="84"/>
      <c r="I6" s="84"/>
      <c r="J6" s="84"/>
      <c r="K6" s="85"/>
    </row>
    <row r="7" spans="1:11" ht="15.75" x14ac:dyDescent="0.25">
      <c r="A7" s="47" t="s">
        <v>158</v>
      </c>
      <c r="B7" s="48"/>
      <c r="C7" s="48"/>
      <c r="D7" s="48"/>
      <c r="E7" s="33"/>
      <c r="F7" s="34"/>
      <c r="G7" s="93" t="s">
        <v>147</v>
      </c>
      <c r="H7" s="94"/>
      <c r="I7" s="94"/>
      <c r="J7" s="94"/>
      <c r="K7" s="95"/>
    </row>
    <row r="8" spans="1:11" ht="15.75" x14ac:dyDescent="0.25">
      <c r="A8" s="97" t="s">
        <v>159</v>
      </c>
      <c r="B8" s="97"/>
      <c r="C8" s="97"/>
      <c r="D8" s="97"/>
      <c r="E8" s="33"/>
      <c r="F8" s="34"/>
      <c r="G8" s="96" t="s">
        <v>160</v>
      </c>
      <c r="H8" s="96"/>
      <c r="I8" s="96"/>
      <c r="J8" s="96"/>
      <c r="K8" s="96"/>
    </row>
    <row r="9" spans="1:11" ht="15.75" x14ac:dyDescent="0.25">
      <c r="A9" s="92"/>
      <c r="B9" s="92"/>
      <c r="C9" s="92"/>
      <c r="D9" s="92"/>
      <c r="E9" s="33"/>
      <c r="F9" s="34"/>
      <c r="G9" s="93" t="s">
        <v>161</v>
      </c>
      <c r="H9" s="94"/>
      <c r="I9" s="94"/>
      <c r="J9" s="94"/>
      <c r="K9" s="95"/>
    </row>
    <row r="10" spans="1:11" ht="15.75" x14ac:dyDescent="0.25">
      <c r="A10" s="50"/>
      <c r="B10" s="50"/>
      <c r="C10" s="50"/>
      <c r="D10" s="50"/>
      <c r="E10" s="36"/>
      <c r="F10" s="37"/>
      <c r="G10" s="80" t="s">
        <v>162</v>
      </c>
      <c r="H10" s="81"/>
      <c r="I10" s="81"/>
      <c r="J10" s="81"/>
      <c r="K10" s="82"/>
    </row>
    <row r="11" spans="1:11" ht="15.75" x14ac:dyDescent="0.25">
      <c r="A11" s="70" t="s">
        <v>163</v>
      </c>
      <c r="B11" s="71"/>
      <c r="C11" s="71"/>
      <c r="D11" s="71"/>
      <c r="E11" s="68"/>
      <c r="F11" s="31"/>
      <c r="G11" s="83" t="s">
        <v>157</v>
      </c>
      <c r="H11" s="84"/>
      <c r="I11" s="84"/>
      <c r="J11" s="84"/>
      <c r="K11" s="85"/>
    </row>
    <row r="12" spans="1:11" ht="15.75" x14ac:dyDescent="0.25">
      <c r="A12" s="47" t="s">
        <v>158</v>
      </c>
      <c r="B12" s="48"/>
      <c r="C12" s="48"/>
      <c r="D12" s="48"/>
      <c r="E12" s="33"/>
      <c r="F12" s="34"/>
      <c r="G12" s="93" t="s">
        <v>147</v>
      </c>
      <c r="H12" s="94"/>
      <c r="I12" s="94"/>
      <c r="J12" s="94"/>
      <c r="K12" s="95"/>
    </row>
    <row r="13" spans="1:11" ht="15.75" x14ac:dyDescent="0.25">
      <c r="A13" s="97" t="s">
        <v>164</v>
      </c>
      <c r="B13" s="97"/>
      <c r="C13" s="97"/>
      <c r="D13" s="97"/>
      <c r="E13" s="33"/>
      <c r="F13" s="34"/>
      <c r="G13" s="96" t="s">
        <v>165</v>
      </c>
      <c r="H13" s="96"/>
      <c r="I13" s="96"/>
      <c r="J13" s="96"/>
      <c r="K13" s="96"/>
    </row>
    <row r="14" spans="1:11" ht="15.75" x14ac:dyDescent="0.25">
      <c r="A14" s="50"/>
      <c r="B14" s="50"/>
      <c r="C14" s="50"/>
      <c r="D14" s="50"/>
      <c r="E14" s="36"/>
      <c r="F14" s="37"/>
      <c r="G14" s="80" t="s">
        <v>166</v>
      </c>
      <c r="H14" s="81"/>
      <c r="I14" s="81"/>
      <c r="J14" s="81"/>
      <c r="K14" s="82"/>
    </row>
    <row r="15" spans="1:11" ht="15.75" x14ac:dyDescent="0.25">
      <c r="A15" s="70" t="s">
        <v>167</v>
      </c>
      <c r="B15" s="71"/>
      <c r="C15" s="71"/>
      <c r="D15" s="71"/>
      <c r="E15" s="68"/>
      <c r="F15" s="31"/>
      <c r="G15" s="83" t="s">
        <v>168</v>
      </c>
      <c r="H15" s="84"/>
      <c r="I15" s="84"/>
      <c r="J15" s="84"/>
      <c r="K15" s="85"/>
    </row>
    <row r="16" spans="1:11" ht="15.75" x14ac:dyDescent="0.25">
      <c r="A16" s="47" t="s">
        <v>158</v>
      </c>
      <c r="B16" s="48"/>
      <c r="C16" s="48"/>
      <c r="D16" s="48"/>
      <c r="E16" s="33"/>
      <c r="F16" s="34"/>
      <c r="G16" s="93" t="s">
        <v>169</v>
      </c>
      <c r="H16" s="94"/>
      <c r="I16" s="94"/>
      <c r="J16" s="94"/>
      <c r="K16" s="95"/>
    </row>
    <row r="17" spans="1:11" ht="15.75" x14ac:dyDescent="0.25">
      <c r="A17" s="50" t="s">
        <v>170</v>
      </c>
      <c r="B17" s="50"/>
      <c r="C17" s="50"/>
      <c r="D17" s="50"/>
      <c r="E17" s="36"/>
      <c r="F17" s="37"/>
      <c r="G17" s="80"/>
      <c r="H17" s="81"/>
      <c r="I17" s="81"/>
      <c r="J17" s="81"/>
      <c r="K17" s="82"/>
    </row>
    <row r="18" spans="1:11" ht="15.75" x14ac:dyDescent="0.25">
      <c r="A18" s="70" t="s">
        <v>171</v>
      </c>
      <c r="B18" s="71"/>
      <c r="C18" s="71"/>
      <c r="D18" s="71"/>
      <c r="E18" s="68"/>
      <c r="F18" s="31"/>
      <c r="G18" s="83" t="s">
        <v>168</v>
      </c>
      <c r="H18" s="84"/>
      <c r="I18" s="84"/>
      <c r="J18" s="84"/>
      <c r="K18" s="85"/>
    </row>
    <row r="19" spans="1:11" ht="15.75" x14ac:dyDescent="0.25">
      <c r="A19" s="47" t="s">
        <v>158</v>
      </c>
      <c r="B19" s="48"/>
      <c r="C19" s="48"/>
      <c r="D19" s="48"/>
      <c r="E19" s="33"/>
      <c r="F19" s="34"/>
      <c r="G19" s="93" t="s">
        <v>172</v>
      </c>
      <c r="H19" s="94"/>
      <c r="I19" s="94"/>
      <c r="J19" s="94"/>
      <c r="K19" s="95"/>
    </row>
    <row r="20" spans="1:11" ht="15.75" x14ac:dyDescent="0.25">
      <c r="A20" s="50" t="s">
        <v>173</v>
      </c>
      <c r="B20" s="50"/>
      <c r="C20" s="50"/>
      <c r="D20" s="50"/>
      <c r="E20" s="36"/>
      <c r="F20" s="37"/>
      <c r="G20" s="80"/>
      <c r="H20" s="81"/>
      <c r="I20" s="81"/>
      <c r="J20" s="81"/>
      <c r="K20" s="82"/>
    </row>
    <row r="21" spans="1:11" ht="15.75" x14ac:dyDescent="0.25">
      <c r="A21" s="29" t="s">
        <v>174</v>
      </c>
      <c r="B21" s="29"/>
      <c r="C21" s="29"/>
      <c r="D21" s="29"/>
      <c r="E21" s="86" t="s">
        <v>175</v>
      </c>
      <c r="F21" s="87"/>
      <c r="G21" s="83"/>
      <c r="H21" s="84"/>
      <c r="I21" s="84"/>
      <c r="J21" s="84"/>
      <c r="K21" s="85"/>
    </row>
    <row r="22" spans="1:11" ht="15.75" x14ac:dyDescent="0.25">
      <c r="A22" s="47" t="s">
        <v>176</v>
      </c>
      <c r="B22" s="48"/>
      <c r="C22" s="48"/>
      <c r="D22" s="48"/>
      <c r="E22" s="88"/>
      <c r="F22" s="89"/>
      <c r="G22" s="42">
        <v>1</v>
      </c>
      <c r="H22" s="27"/>
      <c r="I22" s="27"/>
      <c r="J22" s="27"/>
      <c r="K22" s="43"/>
    </row>
    <row r="23" spans="1:11" ht="18.75" x14ac:dyDescent="0.35">
      <c r="A23" s="50" t="s">
        <v>177</v>
      </c>
      <c r="B23" s="50"/>
      <c r="C23" s="50"/>
      <c r="D23" s="50"/>
      <c r="E23" s="90"/>
      <c r="F23" s="91"/>
      <c r="G23" s="80"/>
      <c r="H23" s="81"/>
      <c r="I23" s="81"/>
      <c r="J23" s="81"/>
      <c r="K23" s="82"/>
    </row>
    <row r="24" spans="1:11" ht="15.75" x14ac:dyDescent="0.25">
      <c r="A24" s="29" t="s">
        <v>178</v>
      </c>
      <c r="B24" s="29"/>
      <c r="C24" s="29"/>
      <c r="D24" s="29"/>
      <c r="E24" s="86" t="s">
        <v>175</v>
      </c>
      <c r="F24" s="87"/>
      <c r="G24" s="83" t="s">
        <v>157</v>
      </c>
      <c r="H24" s="84"/>
      <c r="I24" s="84"/>
      <c r="J24" s="84"/>
      <c r="K24" s="85"/>
    </row>
    <row r="25" spans="1:11" ht="15.75" x14ac:dyDescent="0.25">
      <c r="A25" s="47" t="s">
        <v>176</v>
      </c>
      <c r="B25" s="48"/>
      <c r="C25" s="48"/>
      <c r="D25" s="48"/>
      <c r="E25" s="88"/>
      <c r="F25" s="89"/>
      <c r="G25" s="93" t="s">
        <v>147</v>
      </c>
      <c r="H25" s="94"/>
      <c r="I25" s="94"/>
      <c r="J25" s="94"/>
      <c r="K25" s="95"/>
    </row>
    <row r="26" spans="1:11" ht="18.75" x14ac:dyDescent="0.35">
      <c r="A26" s="50" t="s">
        <v>179</v>
      </c>
      <c r="B26" s="50"/>
      <c r="C26" s="50"/>
      <c r="D26" s="50"/>
      <c r="E26" s="90"/>
      <c r="F26" s="91"/>
      <c r="G26" s="80" t="s">
        <v>180</v>
      </c>
      <c r="H26" s="81"/>
      <c r="I26" s="81"/>
      <c r="J26" s="81"/>
      <c r="K26" s="82"/>
    </row>
    <row r="27" spans="1:11" ht="15.75" x14ac:dyDescent="0.25">
      <c r="A27" s="29" t="s">
        <v>181</v>
      </c>
      <c r="B27" s="29"/>
      <c r="C27" s="29"/>
      <c r="D27" s="29"/>
      <c r="E27" s="86" t="s">
        <v>175</v>
      </c>
      <c r="F27" s="87"/>
      <c r="G27" s="83" t="s">
        <v>168</v>
      </c>
      <c r="H27" s="84"/>
      <c r="I27" s="84"/>
      <c r="J27" s="84"/>
      <c r="K27" s="85"/>
    </row>
    <row r="28" spans="1:11" ht="15.75" x14ac:dyDescent="0.25">
      <c r="A28" s="47" t="s">
        <v>176</v>
      </c>
      <c r="B28" s="48"/>
      <c r="C28" s="48"/>
      <c r="D28" s="48"/>
      <c r="E28" s="88"/>
      <c r="F28" s="89"/>
      <c r="G28" s="42">
        <v>0</v>
      </c>
      <c r="H28" s="27"/>
      <c r="I28" s="27"/>
      <c r="J28" s="27"/>
      <c r="K28" s="43"/>
    </row>
    <row r="29" spans="1:11" ht="18.75" x14ac:dyDescent="0.35">
      <c r="A29" s="50" t="s">
        <v>182</v>
      </c>
      <c r="B29" s="50"/>
      <c r="C29" s="50"/>
      <c r="D29" s="50"/>
      <c r="E29" s="90"/>
      <c r="F29" s="91"/>
      <c r="G29" s="80"/>
      <c r="H29" s="81"/>
      <c r="I29" s="81"/>
      <c r="J29" s="81"/>
      <c r="K29" s="82"/>
    </row>
    <row r="30" spans="1:11" ht="15.75" x14ac:dyDescent="0.25">
      <c r="A30" s="29" t="s">
        <v>183</v>
      </c>
      <c r="B30" s="29"/>
      <c r="C30" s="29"/>
      <c r="D30" s="29"/>
      <c r="E30" s="86" t="s">
        <v>175</v>
      </c>
      <c r="F30" s="87"/>
      <c r="G30" s="83" t="s">
        <v>168</v>
      </c>
      <c r="H30" s="84"/>
      <c r="I30" s="84"/>
      <c r="J30" s="84"/>
      <c r="K30" s="85"/>
    </row>
    <row r="31" spans="1:11" ht="15.75" x14ac:dyDescent="0.25">
      <c r="A31" s="47" t="s">
        <v>176</v>
      </c>
      <c r="B31" s="48"/>
      <c r="C31" s="48"/>
      <c r="D31" s="48"/>
      <c r="E31" s="88"/>
      <c r="F31" s="89"/>
      <c r="G31" s="42">
        <v>1</v>
      </c>
      <c r="H31" s="27"/>
      <c r="I31" s="27"/>
      <c r="J31" s="27"/>
      <c r="K31" s="43"/>
    </row>
    <row r="32" spans="1:11" ht="18.75" x14ac:dyDescent="0.35">
      <c r="A32" s="50" t="s">
        <v>184</v>
      </c>
      <c r="B32" s="50"/>
      <c r="C32" s="50"/>
      <c r="D32" s="50"/>
      <c r="E32" s="90"/>
      <c r="F32" s="91"/>
      <c r="G32" s="80"/>
      <c r="H32" s="81"/>
      <c r="I32" s="81"/>
      <c r="J32" s="81"/>
      <c r="K32" s="82"/>
    </row>
    <row r="33" spans="1:11" ht="15.75" x14ac:dyDescent="0.25">
      <c r="A33" s="29" t="s">
        <v>185</v>
      </c>
      <c r="B33" s="29"/>
      <c r="C33" s="29"/>
      <c r="D33" s="29"/>
      <c r="E33" s="86" t="s">
        <v>175</v>
      </c>
      <c r="F33" s="87"/>
      <c r="G33" s="83"/>
      <c r="H33" s="84"/>
      <c r="I33" s="84"/>
      <c r="J33" s="84"/>
      <c r="K33" s="85"/>
    </row>
    <row r="34" spans="1:11" ht="15.75" x14ac:dyDescent="0.25">
      <c r="A34" s="47" t="s">
        <v>186</v>
      </c>
      <c r="B34" s="48"/>
      <c r="C34" s="48"/>
      <c r="D34" s="48"/>
      <c r="E34" s="88"/>
      <c r="F34" s="89"/>
      <c r="G34" s="42">
        <v>0.75</v>
      </c>
      <c r="H34" s="27"/>
      <c r="I34" s="27"/>
      <c r="J34" s="27"/>
      <c r="K34" s="43"/>
    </row>
    <row r="35" spans="1:11" ht="18.75" x14ac:dyDescent="0.35">
      <c r="A35" s="50" t="s">
        <v>187</v>
      </c>
      <c r="B35" s="50"/>
      <c r="C35" s="50"/>
      <c r="D35" s="50"/>
      <c r="E35" s="90"/>
      <c r="F35" s="91"/>
      <c r="G35" s="80"/>
      <c r="H35" s="81"/>
      <c r="I35" s="81"/>
      <c r="J35" s="81"/>
      <c r="K35" s="82"/>
    </row>
    <row r="39" spans="1:11" x14ac:dyDescent="0.25">
      <c r="A39" s="24" t="s">
        <v>27</v>
      </c>
      <c r="B39" s="24"/>
      <c r="C39" s="24"/>
      <c r="D39" s="24"/>
      <c r="E39" s="24"/>
      <c r="J39" s="24" t="s">
        <v>28</v>
      </c>
      <c r="K39" s="24"/>
    </row>
  </sheetData>
  <mergeCells count="82">
    <mergeCell ref="A3:D3"/>
    <mergeCell ref="E3:F3"/>
    <mergeCell ref="G3:K3"/>
    <mergeCell ref="E5:F5"/>
    <mergeCell ref="G4:K4"/>
    <mergeCell ref="A4:D4"/>
    <mergeCell ref="E4:F4"/>
    <mergeCell ref="A5:D5"/>
    <mergeCell ref="A35:D35"/>
    <mergeCell ref="A30:D30"/>
    <mergeCell ref="E6:F10"/>
    <mergeCell ref="A11:D11"/>
    <mergeCell ref="A8:D8"/>
    <mergeCell ref="A34:D34"/>
    <mergeCell ref="A29:D29"/>
    <mergeCell ref="A12:D12"/>
    <mergeCell ref="E24:F26"/>
    <mergeCell ref="A13:D13"/>
    <mergeCell ref="A14:D14"/>
    <mergeCell ref="A15:D15"/>
    <mergeCell ref="A16:D16"/>
    <mergeCell ref="A6:D6"/>
    <mergeCell ref="A7:D7"/>
    <mergeCell ref="A10:D10"/>
    <mergeCell ref="G34:K34"/>
    <mergeCell ref="G24:K24"/>
    <mergeCell ref="A18:D18"/>
    <mergeCell ref="E18:F20"/>
    <mergeCell ref="A19:D19"/>
    <mergeCell ref="A20:D20"/>
    <mergeCell ref="A24:D24"/>
    <mergeCell ref="G26:K26"/>
    <mergeCell ref="A27:D27"/>
    <mergeCell ref="E27:F29"/>
    <mergeCell ref="G27:K27"/>
    <mergeCell ref="A28:D28"/>
    <mergeCell ref="A25:D25"/>
    <mergeCell ref="G25:K25"/>
    <mergeCell ref="A26:D26"/>
    <mergeCell ref="G28:K28"/>
    <mergeCell ref="G6:K6"/>
    <mergeCell ref="G7:K7"/>
    <mergeCell ref="G8:K8"/>
    <mergeCell ref="G5:K5"/>
    <mergeCell ref="G9:K9"/>
    <mergeCell ref="G10:K10"/>
    <mergeCell ref="G18:K18"/>
    <mergeCell ref="E30:F32"/>
    <mergeCell ref="G11:K11"/>
    <mergeCell ref="G12:K12"/>
    <mergeCell ref="G13:K13"/>
    <mergeCell ref="G14:K14"/>
    <mergeCell ref="G19:K19"/>
    <mergeCell ref="G20:K20"/>
    <mergeCell ref="E11:F14"/>
    <mergeCell ref="G15:K15"/>
    <mergeCell ref="E15:F17"/>
    <mergeCell ref="G29:K29"/>
    <mergeCell ref="G30:K30"/>
    <mergeCell ref="A21:D21"/>
    <mergeCell ref="E21:F23"/>
    <mergeCell ref="G21:K21"/>
    <mergeCell ref="A22:D22"/>
    <mergeCell ref="G22:K22"/>
    <mergeCell ref="A23:D23"/>
    <mergeCell ref="G23:K23"/>
    <mergeCell ref="A39:E39"/>
    <mergeCell ref="J39:K39"/>
    <mergeCell ref="A2:K2"/>
    <mergeCell ref="J1:K1"/>
    <mergeCell ref="G35:K35"/>
    <mergeCell ref="G31:K31"/>
    <mergeCell ref="A32:D32"/>
    <mergeCell ref="G32:K32"/>
    <mergeCell ref="G33:K33"/>
    <mergeCell ref="A33:D33"/>
    <mergeCell ref="E33:F35"/>
    <mergeCell ref="A31:D31"/>
    <mergeCell ref="A9:D9"/>
    <mergeCell ref="G16:K16"/>
    <mergeCell ref="A17:D17"/>
    <mergeCell ref="G17:K1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9" sqref="A9:B9"/>
    </sheetView>
  </sheetViews>
  <sheetFormatPr defaultRowHeight="15" x14ac:dyDescent="0.25"/>
  <cols>
    <col min="1" max="1" width="56.42578125" style="2" customWidth="1"/>
    <col min="2" max="2" width="61" style="2" customWidth="1"/>
  </cols>
  <sheetData>
    <row r="1" spans="1:2" x14ac:dyDescent="0.25">
      <c r="B1" s="3" t="s">
        <v>21</v>
      </c>
    </row>
    <row r="2" spans="1:2" ht="35.25" customHeight="1" x14ac:dyDescent="0.25">
      <c r="A2" s="17" t="s">
        <v>22</v>
      </c>
      <c r="B2" s="17"/>
    </row>
    <row r="3" spans="1:2" ht="30" x14ac:dyDescent="0.25">
      <c r="A3" s="5" t="s">
        <v>23</v>
      </c>
      <c r="B3" s="4">
        <v>496</v>
      </c>
    </row>
    <row r="4" spans="1:2" ht="30" x14ac:dyDescent="0.25">
      <c r="A4" s="5" t="s">
        <v>24</v>
      </c>
      <c r="B4" s="4">
        <f>'Форма 1.1'!B8+'Форма 1.1'!B9+'Форма 1.1'!B13</f>
        <v>2.59</v>
      </c>
    </row>
    <row r="5" spans="1:2" ht="30" x14ac:dyDescent="0.25">
      <c r="A5" s="5" t="s">
        <v>25</v>
      </c>
      <c r="B5" s="4">
        <f>B4/B3</f>
        <v>5.2217741935483867E-3</v>
      </c>
    </row>
    <row r="9" spans="1:2" x14ac:dyDescent="0.25">
      <c r="A9" s="17" t="s">
        <v>26</v>
      </c>
      <c r="B9" s="17"/>
    </row>
  </sheetData>
  <mergeCells count="2">
    <mergeCell ref="A2:B2"/>
    <mergeCell ref="A9:B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D7" sqref="D7"/>
    </sheetView>
  </sheetViews>
  <sheetFormatPr defaultRowHeight="15" x14ac:dyDescent="0.25"/>
  <cols>
    <col min="1" max="1" width="33" customWidth="1"/>
    <col min="2" max="2" width="23" customWidth="1"/>
    <col min="3" max="3" width="20.140625" customWidth="1"/>
    <col min="5" max="5" width="9.5703125" bestFit="1" customWidth="1"/>
    <col min="6" max="6" width="10.140625" customWidth="1"/>
    <col min="7" max="7" width="11.28515625" customWidth="1"/>
    <col min="8" max="8" width="11.42578125" customWidth="1"/>
  </cols>
  <sheetData>
    <row r="1" spans="1:8" x14ac:dyDescent="0.25">
      <c r="H1" s="1" t="s">
        <v>124</v>
      </c>
    </row>
    <row r="2" spans="1:8" ht="75.75" customHeight="1" x14ac:dyDescent="0.25">
      <c r="A2" s="18" t="s">
        <v>125</v>
      </c>
      <c r="B2" s="19"/>
      <c r="C2" s="19"/>
      <c r="D2" s="19"/>
      <c r="E2" s="19"/>
      <c r="F2" s="19"/>
      <c r="G2" s="19"/>
      <c r="H2" s="19"/>
    </row>
    <row r="3" spans="1:8" ht="119.25" customHeight="1" x14ac:dyDescent="0.25">
      <c r="A3" s="22" t="s">
        <v>101</v>
      </c>
      <c r="B3" s="22" t="s">
        <v>119</v>
      </c>
      <c r="C3" s="22" t="s">
        <v>117</v>
      </c>
      <c r="D3" s="22" t="s">
        <v>118</v>
      </c>
      <c r="E3" s="22"/>
      <c r="F3" s="22"/>
      <c r="G3" s="22"/>
      <c r="H3" s="22"/>
    </row>
    <row r="4" spans="1:8" x14ac:dyDescent="0.25">
      <c r="A4" s="22"/>
      <c r="B4" s="22"/>
      <c r="C4" s="22"/>
      <c r="D4" s="6">
        <v>2015</v>
      </c>
      <c r="E4" s="6">
        <v>2016</v>
      </c>
      <c r="F4" s="6">
        <v>2017</v>
      </c>
      <c r="G4" s="6">
        <v>2018</v>
      </c>
      <c r="H4" s="6">
        <v>2019</v>
      </c>
    </row>
    <row r="5" spans="1:8" ht="69" customHeight="1" x14ac:dyDescent="0.25">
      <c r="A5" s="7" t="s">
        <v>120</v>
      </c>
      <c r="B5" s="7" t="s">
        <v>123</v>
      </c>
      <c r="C5" s="7"/>
      <c r="D5" s="14">
        <v>5.1999999999999998E-3</v>
      </c>
      <c r="E5" s="14">
        <f>D5*0.985</f>
        <v>5.1219999999999998E-3</v>
      </c>
      <c r="F5" s="14">
        <f>E5*0.985</f>
        <v>5.0451699999999999E-3</v>
      </c>
      <c r="G5" s="14">
        <f>F5*0.985</f>
        <v>4.9694924499999998E-3</v>
      </c>
      <c r="H5" s="14">
        <f>G5*0.985</f>
        <v>4.8949500632499993E-3</v>
      </c>
    </row>
    <row r="6" spans="1:8" ht="38.25" x14ac:dyDescent="0.25">
      <c r="A6" s="7" t="s">
        <v>121</v>
      </c>
      <c r="B6" s="7"/>
      <c r="C6" s="7"/>
      <c r="D6" s="6">
        <v>1</v>
      </c>
      <c r="E6" s="6">
        <v>1</v>
      </c>
      <c r="F6" s="6">
        <v>1</v>
      </c>
      <c r="G6" s="6">
        <v>1</v>
      </c>
      <c r="H6" s="6">
        <v>1</v>
      </c>
    </row>
    <row r="7" spans="1:8" ht="51" x14ac:dyDescent="0.25">
      <c r="A7" s="7" t="s">
        <v>122</v>
      </c>
      <c r="B7" s="7"/>
      <c r="C7" s="7"/>
      <c r="D7" s="13">
        <v>0.85799999999999998</v>
      </c>
      <c r="E7" s="13">
        <f>D7*0.985</f>
        <v>0.84512999999999994</v>
      </c>
      <c r="F7" s="13">
        <f t="shared" ref="F7:H7" si="0">E7*0.985</f>
        <v>0.83245304999999992</v>
      </c>
      <c r="G7" s="13">
        <f t="shared" si="0"/>
        <v>0.81996625424999992</v>
      </c>
      <c r="H7" s="13">
        <f t="shared" si="0"/>
        <v>0.80766676043624985</v>
      </c>
    </row>
    <row r="10" spans="1:8" ht="25.5" customHeight="1" x14ac:dyDescent="0.25">
      <c r="A10" s="20" t="s">
        <v>27</v>
      </c>
      <c r="B10" s="20"/>
      <c r="G10" s="21" t="s">
        <v>28</v>
      </c>
      <c r="H10" s="21"/>
    </row>
  </sheetData>
  <mergeCells count="7">
    <mergeCell ref="A2:H2"/>
    <mergeCell ref="A10:B10"/>
    <mergeCell ref="G10:H10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25" workbookViewId="0">
      <selection activeCell="F28" sqref="F28"/>
    </sheetView>
  </sheetViews>
  <sheetFormatPr defaultRowHeight="15" x14ac:dyDescent="0.25"/>
  <cols>
    <col min="1" max="1" width="31" customWidth="1"/>
    <col min="2" max="2" width="15.85546875" customWidth="1"/>
    <col min="3" max="3" width="16.140625" customWidth="1"/>
    <col min="4" max="4" width="10.5703125" customWidth="1"/>
    <col min="5" max="5" width="13.140625" customWidth="1"/>
    <col min="6" max="6" width="13.7109375" customWidth="1"/>
  </cols>
  <sheetData>
    <row r="1" spans="1:6" x14ac:dyDescent="0.25">
      <c r="F1" s="1" t="s">
        <v>62</v>
      </c>
    </row>
    <row r="2" spans="1:6" ht="24" customHeight="1" x14ac:dyDescent="0.25">
      <c r="A2" s="19" t="s">
        <v>61</v>
      </c>
      <c r="B2" s="19"/>
      <c r="C2" s="19"/>
      <c r="D2" s="19"/>
      <c r="E2" s="19"/>
      <c r="F2" s="19"/>
    </row>
    <row r="3" spans="1:6" ht="63" customHeight="1" x14ac:dyDescent="0.25">
      <c r="A3" s="22" t="s">
        <v>29</v>
      </c>
      <c r="B3" s="22" t="s">
        <v>30</v>
      </c>
      <c r="C3" s="22"/>
      <c r="D3" s="22" t="s">
        <v>31</v>
      </c>
      <c r="E3" s="22" t="s">
        <v>32</v>
      </c>
      <c r="F3" s="22" t="s">
        <v>33</v>
      </c>
    </row>
    <row r="4" spans="1:6" x14ac:dyDescent="0.25">
      <c r="A4" s="22"/>
      <c r="B4" s="6" t="s">
        <v>34</v>
      </c>
      <c r="C4" s="6" t="s">
        <v>35</v>
      </c>
      <c r="D4" s="22"/>
      <c r="E4" s="22"/>
      <c r="F4" s="22"/>
    </row>
    <row r="5" spans="1:6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ht="63.75" x14ac:dyDescent="0.25">
      <c r="A6" s="7" t="s">
        <v>36</v>
      </c>
      <c r="B6" s="6" t="s">
        <v>37</v>
      </c>
      <c r="C6" s="6" t="s">
        <v>37</v>
      </c>
      <c r="D6" s="6" t="s">
        <v>37</v>
      </c>
      <c r="E6" s="6" t="s">
        <v>37</v>
      </c>
      <c r="F6" s="6">
        <v>1.5</v>
      </c>
    </row>
    <row r="7" spans="1:6" x14ac:dyDescent="0.25">
      <c r="A7" s="7" t="s">
        <v>38</v>
      </c>
      <c r="B7" s="6"/>
      <c r="C7" s="6"/>
      <c r="D7" s="6"/>
      <c r="E7" s="6"/>
      <c r="F7" s="6"/>
    </row>
    <row r="8" spans="1:6" ht="76.5" x14ac:dyDescent="0.25">
      <c r="A8" s="7" t="s">
        <v>39</v>
      </c>
      <c r="B8" s="6">
        <v>1</v>
      </c>
      <c r="C8" s="6">
        <v>1</v>
      </c>
      <c r="D8" s="6">
        <v>100</v>
      </c>
      <c r="E8" s="6" t="s">
        <v>40</v>
      </c>
      <c r="F8" s="6">
        <v>2</v>
      </c>
    </row>
    <row r="9" spans="1:6" ht="102" x14ac:dyDescent="0.25">
      <c r="A9" s="7" t="s">
        <v>41</v>
      </c>
      <c r="B9" s="6">
        <f>SUM(B11:B14)</f>
        <v>18</v>
      </c>
      <c r="C9" s="6">
        <f>SUM(C11:C14)</f>
        <v>14</v>
      </c>
      <c r="D9" s="8">
        <f>B9/C9*100</f>
        <v>128.57142857142858</v>
      </c>
      <c r="E9" s="6" t="s">
        <v>40</v>
      </c>
      <c r="F9" s="6">
        <v>1</v>
      </c>
    </row>
    <row r="10" spans="1:6" x14ac:dyDescent="0.25">
      <c r="A10" s="7" t="s">
        <v>42</v>
      </c>
      <c r="B10" s="6"/>
      <c r="C10" s="6"/>
      <c r="D10" s="6"/>
      <c r="E10" s="6"/>
      <c r="F10" s="6"/>
    </row>
    <row r="11" spans="1:6" ht="51" x14ac:dyDescent="0.25">
      <c r="A11" s="7" t="s">
        <v>43</v>
      </c>
      <c r="B11" s="6">
        <v>4</v>
      </c>
      <c r="C11" s="6">
        <v>4</v>
      </c>
      <c r="D11" s="6">
        <v>100</v>
      </c>
      <c r="E11" s="6" t="s">
        <v>37</v>
      </c>
      <c r="F11" s="6" t="s">
        <v>37</v>
      </c>
    </row>
    <row r="12" spans="1:6" ht="76.5" x14ac:dyDescent="0.25">
      <c r="A12" s="7" t="s">
        <v>44</v>
      </c>
      <c r="B12" s="6">
        <v>1</v>
      </c>
      <c r="C12" s="6">
        <v>1</v>
      </c>
      <c r="D12" s="6">
        <v>100</v>
      </c>
      <c r="E12" s="6" t="s">
        <v>37</v>
      </c>
      <c r="F12" s="6" t="s">
        <v>37</v>
      </c>
    </row>
    <row r="13" spans="1:6" ht="51" x14ac:dyDescent="0.25">
      <c r="A13" s="7" t="s">
        <v>45</v>
      </c>
      <c r="B13" s="6">
        <v>13</v>
      </c>
      <c r="C13" s="6">
        <v>9</v>
      </c>
      <c r="D13" s="8">
        <f>B13/C13*100</f>
        <v>144.44444444444443</v>
      </c>
      <c r="E13" s="6" t="s">
        <v>37</v>
      </c>
      <c r="F13" s="6" t="s">
        <v>37</v>
      </c>
    </row>
    <row r="14" spans="1:6" ht="76.5" x14ac:dyDescent="0.25">
      <c r="A14" s="7" t="s">
        <v>46</v>
      </c>
      <c r="B14" s="6">
        <v>0</v>
      </c>
      <c r="C14" s="6">
        <v>0</v>
      </c>
      <c r="D14" s="6">
        <v>100</v>
      </c>
      <c r="E14" s="6" t="s">
        <v>37</v>
      </c>
      <c r="F14" s="6" t="s">
        <v>37</v>
      </c>
    </row>
    <row r="15" spans="1:6" ht="63.75" x14ac:dyDescent="0.25">
      <c r="A15" s="7" t="s">
        <v>47</v>
      </c>
      <c r="B15" s="6" t="s">
        <v>37</v>
      </c>
      <c r="C15" s="6" t="s">
        <v>37</v>
      </c>
      <c r="D15" s="6" t="s">
        <v>37</v>
      </c>
      <c r="E15" s="6" t="s">
        <v>37</v>
      </c>
      <c r="F15" s="6">
        <v>2</v>
      </c>
    </row>
    <row r="16" spans="1:6" x14ac:dyDescent="0.25">
      <c r="A16" s="7" t="s">
        <v>38</v>
      </c>
      <c r="B16" s="6"/>
      <c r="C16" s="6"/>
      <c r="D16" s="6"/>
      <c r="E16" s="6"/>
      <c r="F16" s="6"/>
    </row>
    <row r="17" spans="1:6" ht="51" x14ac:dyDescent="0.25">
      <c r="A17" s="7" t="s">
        <v>48</v>
      </c>
      <c r="B17" s="6">
        <v>1</v>
      </c>
      <c r="C17" s="6">
        <v>1</v>
      </c>
      <c r="D17" s="6">
        <v>100</v>
      </c>
      <c r="E17" s="6" t="s">
        <v>40</v>
      </c>
      <c r="F17" s="6">
        <v>2</v>
      </c>
    </row>
    <row r="18" spans="1:6" ht="76.5" x14ac:dyDescent="0.25">
      <c r="A18" s="7" t="s">
        <v>49</v>
      </c>
      <c r="B18" s="6">
        <v>0</v>
      </c>
      <c r="C18" s="6">
        <v>0</v>
      </c>
      <c r="D18" s="6">
        <v>100</v>
      </c>
      <c r="E18" s="6" t="s">
        <v>40</v>
      </c>
      <c r="F18" s="6">
        <v>2</v>
      </c>
    </row>
    <row r="19" spans="1:6" ht="76.5" x14ac:dyDescent="0.25">
      <c r="A19" s="7" t="s">
        <v>50</v>
      </c>
      <c r="B19" s="6">
        <v>0</v>
      </c>
      <c r="C19" s="6">
        <v>0</v>
      </c>
      <c r="D19" s="6">
        <v>100</v>
      </c>
      <c r="E19" s="6" t="s">
        <v>40</v>
      </c>
      <c r="F19" s="6">
        <v>2</v>
      </c>
    </row>
    <row r="20" spans="1:6" ht="89.25" x14ac:dyDescent="0.25">
      <c r="A20" s="7" t="s">
        <v>51</v>
      </c>
      <c r="B20" s="6">
        <v>1</v>
      </c>
      <c r="C20" s="6">
        <v>1</v>
      </c>
      <c r="D20" s="6">
        <v>100</v>
      </c>
      <c r="E20" s="6" t="s">
        <v>40</v>
      </c>
      <c r="F20" s="6">
        <v>2</v>
      </c>
    </row>
    <row r="21" spans="1:6" ht="102" x14ac:dyDescent="0.25">
      <c r="A21" s="7" t="s">
        <v>52</v>
      </c>
      <c r="B21" s="6">
        <v>1</v>
      </c>
      <c r="C21" s="6">
        <v>1</v>
      </c>
      <c r="D21" s="6">
        <v>100</v>
      </c>
      <c r="E21" s="6" t="s">
        <v>40</v>
      </c>
      <c r="F21" s="6">
        <v>2</v>
      </c>
    </row>
    <row r="22" spans="1:6" ht="63.75" x14ac:dyDescent="0.25">
      <c r="A22" s="7" t="s">
        <v>53</v>
      </c>
      <c r="B22" s="6">
        <v>0</v>
      </c>
      <c r="C22" s="6">
        <v>0</v>
      </c>
      <c r="D22" s="6">
        <v>100</v>
      </c>
      <c r="E22" s="6" t="s">
        <v>54</v>
      </c>
      <c r="F22" s="6">
        <v>2</v>
      </c>
    </row>
    <row r="23" spans="1:6" ht="114.75" x14ac:dyDescent="0.25">
      <c r="A23" s="7" t="s">
        <v>55</v>
      </c>
      <c r="B23" s="6">
        <v>0</v>
      </c>
      <c r="C23" s="6">
        <v>0</v>
      </c>
      <c r="D23" s="6">
        <v>100</v>
      </c>
      <c r="E23" s="6"/>
      <c r="F23" s="6">
        <v>2</v>
      </c>
    </row>
    <row r="24" spans="1:6" ht="76.5" x14ac:dyDescent="0.25">
      <c r="A24" s="7" t="s">
        <v>56</v>
      </c>
      <c r="B24" s="6" t="s">
        <v>37</v>
      </c>
      <c r="C24" s="6" t="s">
        <v>37</v>
      </c>
      <c r="D24" s="6" t="s">
        <v>37</v>
      </c>
      <c r="E24" s="6" t="s">
        <v>37</v>
      </c>
      <c r="F24" s="6">
        <v>2</v>
      </c>
    </row>
    <row r="25" spans="1:6" x14ac:dyDescent="0.25">
      <c r="A25" s="7" t="s">
        <v>38</v>
      </c>
      <c r="B25" s="6"/>
      <c r="C25" s="6"/>
      <c r="D25" s="6"/>
      <c r="E25" s="6"/>
      <c r="F25" s="6"/>
    </row>
    <row r="26" spans="1:6" ht="102" x14ac:dyDescent="0.25">
      <c r="A26" s="7" t="s">
        <v>57</v>
      </c>
      <c r="B26" s="6">
        <v>0</v>
      </c>
      <c r="C26" s="6">
        <v>0</v>
      </c>
      <c r="D26" s="6">
        <v>100</v>
      </c>
      <c r="E26" s="6" t="s">
        <v>54</v>
      </c>
      <c r="F26" s="6">
        <v>2</v>
      </c>
    </row>
    <row r="27" spans="1:6" ht="127.5" x14ac:dyDescent="0.25">
      <c r="A27" s="7" t="s">
        <v>58</v>
      </c>
      <c r="B27" s="6">
        <v>0</v>
      </c>
      <c r="C27" s="6">
        <v>0</v>
      </c>
      <c r="D27" s="6">
        <v>100</v>
      </c>
      <c r="E27" s="6" t="s">
        <v>54</v>
      </c>
      <c r="F27" s="6">
        <v>2</v>
      </c>
    </row>
    <row r="28" spans="1:6" ht="25.5" x14ac:dyDescent="0.25">
      <c r="A28" s="7" t="s">
        <v>59</v>
      </c>
      <c r="B28" s="6" t="s">
        <v>37</v>
      </c>
      <c r="C28" s="6" t="s">
        <v>37</v>
      </c>
      <c r="D28" s="6" t="s">
        <v>37</v>
      </c>
      <c r="E28" s="6" t="s">
        <v>37</v>
      </c>
      <c r="F28" s="9">
        <f>(F24+F22+F21+F20+F15+F6)/6</f>
        <v>1.9166666666666667</v>
      </c>
    </row>
    <row r="32" spans="1:6" x14ac:dyDescent="0.25">
      <c r="A32" s="23" t="s">
        <v>27</v>
      </c>
      <c r="B32" s="23"/>
      <c r="E32" s="24" t="s">
        <v>28</v>
      </c>
      <c r="F32" s="24"/>
    </row>
  </sheetData>
  <mergeCells count="8">
    <mergeCell ref="A32:B32"/>
    <mergeCell ref="E32:F32"/>
    <mergeCell ref="A2:F2"/>
    <mergeCell ref="A3:A4"/>
    <mergeCell ref="B3:C3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16" workbookViewId="0">
      <selection activeCell="A24" sqref="A24:XFD24"/>
    </sheetView>
  </sheetViews>
  <sheetFormatPr defaultRowHeight="15" x14ac:dyDescent="0.25"/>
  <cols>
    <col min="1" max="1" width="39.140625" customWidth="1"/>
    <col min="2" max="2" width="12.5703125" customWidth="1"/>
    <col min="3" max="3" width="11" customWidth="1"/>
    <col min="4" max="4" width="11.85546875" customWidth="1"/>
    <col min="5" max="5" width="15.42578125" customWidth="1"/>
    <col min="6" max="6" width="13.85546875" customWidth="1"/>
  </cols>
  <sheetData>
    <row r="1" spans="1:6" x14ac:dyDescent="0.25">
      <c r="F1" s="1" t="s">
        <v>79</v>
      </c>
    </row>
    <row r="2" spans="1:6" ht="28.5" customHeight="1" x14ac:dyDescent="0.25">
      <c r="A2" s="19" t="s">
        <v>78</v>
      </c>
      <c r="B2" s="19"/>
      <c r="C2" s="19"/>
      <c r="D2" s="19"/>
      <c r="E2" s="19"/>
      <c r="F2" s="19"/>
    </row>
    <row r="3" spans="1:6" ht="63" customHeight="1" x14ac:dyDescent="0.25">
      <c r="A3" s="22" t="s">
        <v>63</v>
      </c>
      <c r="B3" s="22" t="s">
        <v>30</v>
      </c>
      <c r="C3" s="22"/>
      <c r="D3" s="22" t="s">
        <v>31</v>
      </c>
      <c r="E3" s="22" t="s">
        <v>32</v>
      </c>
      <c r="F3" s="22" t="s">
        <v>33</v>
      </c>
    </row>
    <row r="4" spans="1:6" ht="25.5" x14ac:dyDescent="0.25">
      <c r="A4" s="22"/>
      <c r="B4" s="6" t="s">
        <v>34</v>
      </c>
      <c r="C4" s="6" t="s">
        <v>35</v>
      </c>
      <c r="D4" s="22"/>
      <c r="E4" s="22"/>
      <c r="F4" s="22"/>
    </row>
    <row r="5" spans="1:6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ht="38.25" x14ac:dyDescent="0.25">
      <c r="A6" s="7" t="s">
        <v>64</v>
      </c>
      <c r="B6" s="6" t="s">
        <v>37</v>
      </c>
      <c r="C6" s="6" t="s">
        <v>37</v>
      </c>
      <c r="D6" s="6" t="s">
        <v>37</v>
      </c>
      <c r="E6" s="6" t="s">
        <v>37</v>
      </c>
      <c r="F6" s="9">
        <f>(F8+F9+F12)/3</f>
        <v>0.33333333333333331</v>
      </c>
    </row>
    <row r="7" spans="1:6" x14ac:dyDescent="0.25">
      <c r="A7" s="7" t="s">
        <v>38</v>
      </c>
      <c r="B7" s="6"/>
      <c r="C7" s="6"/>
      <c r="D7" s="6"/>
      <c r="E7" s="6"/>
      <c r="F7" s="6"/>
    </row>
    <row r="8" spans="1:6" ht="63.75" x14ac:dyDescent="0.25">
      <c r="A8" s="7" t="s">
        <v>65</v>
      </c>
      <c r="B8" s="6">
        <v>5</v>
      </c>
      <c r="C8" s="6">
        <v>15</v>
      </c>
      <c r="D8" s="9">
        <f>B8/C8*100</f>
        <v>33.333333333333329</v>
      </c>
      <c r="E8" s="6" t="s">
        <v>54</v>
      </c>
      <c r="F8" s="6">
        <v>0.25</v>
      </c>
    </row>
    <row r="9" spans="1:6" ht="51" x14ac:dyDescent="0.25">
      <c r="A9" s="7" t="s">
        <v>66</v>
      </c>
      <c r="B9" s="6" t="s">
        <v>37</v>
      </c>
      <c r="C9" s="6" t="s">
        <v>37</v>
      </c>
      <c r="D9" s="6">
        <f>D10+D11/2</f>
        <v>55</v>
      </c>
      <c r="E9" s="6" t="s">
        <v>54</v>
      </c>
      <c r="F9" s="6">
        <v>0.25</v>
      </c>
    </row>
    <row r="10" spans="1:6" ht="51" x14ac:dyDescent="0.25">
      <c r="A10" s="7" t="s">
        <v>67</v>
      </c>
      <c r="B10" s="6">
        <v>3</v>
      </c>
      <c r="C10" s="6">
        <v>10</v>
      </c>
      <c r="D10" s="6">
        <f>B10/C10*100</f>
        <v>30</v>
      </c>
      <c r="E10" s="6" t="s">
        <v>37</v>
      </c>
      <c r="F10" s="6" t="s">
        <v>37</v>
      </c>
    </row>
    <row r="11" spans="1:6" ht="25.5" x14ac:dyDescent="0.25">
      <c r="A11" s="7" t="s">
        <v>68</v>
      </c>
      <c r="B11" s="6">
        <v>5</v>
      </c>
      <c r="C11" s="6">
        <v>10</v>
      </c>
      <c r="D11" s="6">
        <f>B11/C11*100</f>
        <v>50</v>
      </c>
      <c r="E11" s="6" t="s">
        <v>37</v>
      </c>
      <c r="F11" s="6" t="s">
        <v>37</v>
      </c>
    </row>
    <row r="12" spans="1:6" ht="114.75" x14ac:dyDescent="0.25">
      <c r="A12" s="7" t="s">
        <v>69</v>
      </c>
      <c r="B12" s="6">
        <v>0</v>
      </c>
      <c r="C12" s="6">
        <v>0</v>
      </c>
      <c r="D12" s="6">
        <v>100</v>
      </c>
      <c r="E12" s="6" t="s">
        <v>54</v>
      </c>
      <c r="F12" s="6">
        <v>0.5</v>
      </c>
    </row>
    <row r="13" spans="1:6" ht="51" x14ac:dyDescent="0.25">
      <c r="A13" s="7" t="s">
        <v>70</v>
      </c>
      <c r="B13" s="6">
        <v>0</v>
      </c>
      <c r="C13" s="6">
        <v>0</v>
      </c>
      <c r="D13" s="6">
        <v>100</v>
      </c>
      <c r="E13" s="6"/>
      <c r="F13" s="6">
        <v>0.5</v>
      </c>
    </row>
    <row r="14" spans="1:6" ht="63.75" x14ac:dyDescent="0.25">
      <c r="A14" s="7" t="s">
        <v>71</v>
      </c>
      <c r="B14" s="6">
        <v>0</v>
      </c>
      <c r="C14" s="6">
        <v>0</v>
      </c>
      <c r="D14" s="6">
        <v>100</v>
      </c>
      <c r="E14" s="6" t="s">
        <v>54</v>
      </c>
      <c r="F14" s="6">
        <v>0.5</v>
      </c>
    </row>
    <row r="15" spans="1:6" ht="51" x14ac:dyDescent="0.25">
      <c r="A15" s="7" t="s">
        <v>72</v>
      </c>
      <c r="B15" s="6" t="s">
        <v>37</v>
      </c>
      <c r="C15" s="6" t="s">
        <v>37</v>
      </c>
      <c r="D15" s="6" t="s">
        <v>37</v>
      </c>
      <c r="E15" s="6" t="s">
        <v>37</v>
      </c>
      <c r="F15" s="6">
        <f>(F17+F18)/2</f>
        <v>0.5</v>
      </c>
    </row>
    <row r="16" spans="1:6" x14ac:dyDescent="0.25">
      <c r="A16" s="7" t="s">
        <v>38</v>
      </c>
      <c r="B16" s="6"/>
      <c r="C16" s="6"/>
      <c r="D16" s="6"/>
      <c r="E16" s="6"/>
      <c r="F16" s="6"/>
    </row>
    <row r="17" spans="1:6" ht="63.75" x14ac:dyDescent="0.25">
      <c r="A17" s="7" t="s">
        <v>73</v>
      </c>
      <c r="B17" s="6">
        <v>1</v>
      </c>
      <c r="C17" s="6">
        <v>1</v>
      </c>
      <c r="D17" s="6">
        <v>100</v>
      </c>
      <c r="E17" s="6" t="s">
        <v>40</v>
      </c>
      <c r="F17" s="6">
        <v>0.5</v>
      </c>
    </row>
    <row r="18" spans="1:6" ht="102" x14ac:dyDescent="0.25">
      <c r="A18" s="7" t="s">
        <v>74</v>
      </c>
      <c r="B18" s="6">
        <v>0</v>
      </c>
      <c r="C18" s="6">
        <v>0</v>
      </c>
      <c r="D18" s="6">
        <v>100</v>
      </c>
      <c r="E18" s="6" t="s">
        <v>54</v>
      </c>
      <c r="F18" s="6">
        <v>0.5</v>
      </c>
    </row>
    <row r="19" spans="1:6" ht="51" x14ac:dyDescent="0.25">
      <c r="A19" s="7" t="s">
        <v>75</v>
      </c>
      <c r="B19" s="6">
        <v>0</v>
      </c>
      <c r="C19" s="6">
        <v>0</v>
      </c>
      <c r="D19" s="6">
        <v>100</v>
      </c>
      <c r="E19" s="6" t="s">
        <v>54</v>
      </c>
      <c r="F19" s="6">
        <v>0.2</v>
      </c>
    </row>
    <row r="20" spans="1:6" ht="76.5" x14ac:dyDescent="0.25">
      <c r="A20" s="7" t="s">
        <v>76</v>
      </c>
      <c r="B20" s="6">
        <v>0</v>
      </c>
      <c r="C20" s="6">
        <v>0</v>
      </c>
      <c r="D20" s="6">
        <v>100</v>
      </c>
      <c r="E20" s="6"/>
      <c r="F20" s="6">
        <v>0.2</v>
      </c>
    </row>
    <row r="21" spans="1:6" x14ac:dyDescent="0.25">
      <c r="A21" s="7" t="s">
        <v>77</v>
      </c>
      <c r="B21" s="6" t="s">
        <v>37</v>
      </c>
      <c r="C21" s="6" t="s">
        <v>37</v>
      </c>
      <c r="D21" s="6" t="s">
        <v>37</v>
      </c>
      <c r="E21" s="6" t="s">
        <v>37</v>
      </c>
      <c r="F21" s="9">
        <f>(F19+F15+F13+F6)/4</f>
        <v>0.3833333333333333</v>
      </c>
    </row>
    <row r="24" spans="1:6" x14ac:dyDescent="0.25">
      <c r="A24" s="23" t="s">
        <v>27</v>
      </c>
      <c r="B24" s="23"/>
      <c r="E24" s="24" t="s">
        <v>28</v>
      </c>
      <c r="F24" s="24"/>
    </row>
  </sheetData>
  <mergeCells count="8">
    <mergeCell ref="A2:F2"/>
    <mergeCell ref="A24:B24"/>
    <mergeCell ref="E24:F24"/>
    <mergeCell ref="A3:A4"/>
    <mergeCell ref="B3:C3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4" fitToHeight="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25" workbookViewId="0">
      <selection activeCell="F41" sqref="F41"/>
    </sheetView>
  </sheetViews>
  <sheetFormatPr defaultRowHeight="15" x14ac:dyDescent="0.25"/>
  <cols>
    <col min="1" max="1" width="31.140625" customWidth="1"/>
    <col min="2" max="2" width="12.7109375" customWidth="1"/>
    <col min="3" max="3" width="10.7109375" customWidth="1"/>
    <col min="5" max="5" width="15.140625" customWidth="1"/>
    <col min="6" max="6" width="15.85546875" customWidth="1"/>
  </cols>
  <sheetData>
    <row r="1" spans="1:6" x14ac:dyDescent="0.25">
      <c r="F1" s="1" t="s">
        <v>60</v>
      </c>
    </row>
    <row r="2" spans="1:6" ht="32.25" customHeight="1" x14ac:dyDescent="0.25">
      <c r="A2" s="18" t="s">
        <v>100</v>
      </c>
      <c r="B2" s="19"/>
      <c r="C2" s="19"/>
      <c r="D2" s="19"/>
      <c r="E2" s="19"/>
      <c r="F2" s="19"/>
    </row>
    <row r="3" spans="1:6" ht="63" customHeight="1" x14ac:dyDescent="0.25">
      <c r="A3" s="22" t="s">
        <v>63</v>
      </c>
      <c r="B3" s="22" t="s">
        <v>30</v>
      </c>
      <c r="C3" s="22"/>
      <c r="D3" s="22" t="s">
        <v>31</v>
      </c>
      <c r="E3" s="22" t="s">
        <v>32</v>
      </c>
      <c r="F3" s="22" t="s">
        <v>33</v>
      </c>
    </row>
    <row r="4" spans="1:6" ht="25.5" x14ac:dyDescent="0.25">
      <c r="A4" s="22"/>
      <c r="B4" s="6" t="s">
        <v>34</v>
      </c>
      <c r="C4" s="6" t="s">
        <v>35</v>
      </c>
      <c r="D4" s="22"/>
      <c r="E4" s="22"/>
      <c r="F4" s="22"/>
    </row>
    <row r="5" spans="1:6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ht="89.25" x14ac:dyDescent="0.25">
      <c r="A6" s="7" t="s">
        <v>80</v>
      </c>
      <c r="B6" s="6">
        <v>1</v>
      </c>
      <c r="C6" s="6">
        <v>1</v>
      </c>
      <c r="D6" s="6">
        <v>100</v>
      </c>
      <c r="E6" s="6" t="s">
        <v>40</v>
      </c>
      <c r="F6" s="6">
        <v>2</v>
      </c>
    </row>
    <row r="7" spans="1:6" ht="25.5" x14ac:dyDescent="0.25">
      <c r="A7" s="7" t="s">
        <v>81</v>
      </c>
      <c r="B7" s="6" t="s">
        <v>37</v>
      </c>
      <c r="C7" s="6" t="s">
        <v>37</v>
      </c>
      <c r="D7" s="6" t="s">
        <v>37</v>
      </c>
      <c r="E7" s="6" t="s">
        <v>37</v>
      </c>
      <c r="F7" s="6">
        <v>2</v>
      </c>
    </row>
    <row r="8" spans="1:6" x14ac:dyDescent="0.25">
      <c r="A8" s="7" t="s">
        <v>38</v>
      </c>
      <c r="B8" s="6"/>
      <c r="C8" s="6"/>
      <c r="D8" s="6"/>
      <c r="E8" s="6"/>
      <c r="F8" s="6"/>
    </row>
    <row r="9" spans="1:6" ht="102" x14ac:dyDescent="0.25">
      <c r="A9" s="7" t="s">
        <v>82</v>
      </c>
      <c r="B9" s="6">
        <v>0</v>
      </c>
      <c r="C9" s="6">
        <v>0</v>
      </c>
      <c r="D9" s="6">
        <v>100</v>
      </c>
      <c r="E9" s="6" t="s">
        <v>54</v>
      </c>
      <c r="F9" s="6">
        <v>2</v>
      </c>
    </row>
    <row r="10" spans="1:6" ht="114.75" x14ac:dyDescent="0.25">
      <c r="A10" s="7" t="s">
        <v>83</v>
      </c>
      <c r="B10" s="6">
        <v>0</v>
      </c>
      <c r="C10" s="6">
        <v>0</v>
      </c>
      <c r="D10" s="6">
        <v>100</v>
      </c>
      <c r="E10" s="6" t="s">
        <v>40</v>
      </c>
      <c r="F10" s="6">
        <v>2</v>
      </c>
    </row>
    <row r="11" spans="1:6" ht="153" x14ac:dyDescent="0.25">
      <c r="A11" s="7" t="s">
        <v>84</v>
      </c>
      <c r="B11" s="6">
        <v>0</v>
      </c>
      <c r="C11" s="6">
        <v>0</v>
      </c>
      <c r="D11" s="6">
        <v>100</v>
      </c>
      <c r="E11" s="6" t="s">
        <v>54</v>
      </c>
      <c r="F11" s="6">
        <v>2</v>
      </c>
    </row>
    <row r="12" spans="1:6" ht="140.25" x14ac:dyDescent="0.25">
      <c r="A12" s="7" t="s">
        <v>85</v>
      </c>
      <c r="B12" s="6">
        <v>0</v>
      </c>
      <c r="C12" s="6">
        <v>0</v>
      </c>
      <c r="D12" s="6">
        <v>100</v>
      </c>
      <c r="E12" s="6" t="s">
        <v>54</v>
      </c>
      <c r="F12" s="6">
        <v>2</v>
      </c>
    </row>
    <row r="13" spans="1:6" ht="102" x14ac:dyDescent="0.25">
      <c r="A13" s="7" t="s">
        <v>86</v>
      </c>
      <c r="B13" s="6">
        <v>0</v>
      </c>
      <c r="C13" s="6">
        <v>0</v>
      </c>
      <c r="D13" s="6">
        <v>100</v>
      </c>
      <c r="E13" s="6" t="s">
        <v>40</v>
      </c>
      <c r="F13" s="6">
        <v>2</v>
      </c>
    </row>
    <row r="14" spans="1:6" ht="76.5" x14ac:dyDescent="0.25">
      <c r="A14" s="7" t="s">
        <v>87</v>
      </c>
      <c r="B14" s="6">
        <v>3</v>
      </c>
      <c r="C14" s="6">
        <v>0</v>
      </c>
      <c r="D14" s="6">
        <v>120</v>
      </c>
      <c r="E14" s="6" t="s">
        <v>40</v>
      </c>
      <c r="F14" s="6">
        <v>2</v>
      </c>
    </row>
    <row r="15" spans="1:6" ht="38.25" x14ac:dyDescent="0.25">
      <c r="A15" s="7" t="s">
        <v>88</v>
      </c>
      <c r="B15" s="6" t="s">
        <v>37</v>
      </c>
      <c r="C15" s="6" t="s">
        <v>37</v>
      </c>
      <c r="D15" s="6" t="s">
        <v>37</v>
      </c>
      <c r="E15" s="6" t="s">
        <v>37</v>
      </c>
      <c r="F15" s="6">
        <v>2</v>
      </c>
    </row>
    <row r="16" spans="1:6" x14ac:dyDescent="0.25">
      <c r="A16" s="7" t="s">
        <v>38</v>
      </c>
      <c r="B16" s="6"/>
      <c r="C16" s="6"/>
      <c r="D16" s="6"/>
      <c r="E16" s="6"/>
      <c r="F16" s="6"/>
    </row>
    <row r="17" spans="1:6" ht="51" x14ac:dyDescent="0.25">
      <c r="A17" s="7" t="s">
        <v>89</v>
      </c>
      <c r="B17" s="6">
        <v>3</v>
      </c>
      <c r="C17" s="6">
        <v>3</v>
      </c>
      <c r="D17" s="6">
        <v>100</v>
      </c>
      <c r="E17" s="6" t="s">
        <v>54</v>
      </c>
      <c r="F17" s="6">
        <v>2</v>
      </c>
    </row>
    <row r="18" spans="1:6" ht="89.25" x14ac:dyDescent="0.25">
      <c r="A18" s="7" t="s">
        <v>90</v>
      </c>
      <c r="B18" s="6" t="s">
        <v>37</v>
      </c>
      <c r="C18" s="6" t="s">
        <v>37</v>
      </c>
      <c r="D18" s="6">
        <v>100</v>
      </c>
      <c r="E18" s="6" t="s">
        <v>40</v>
      </c>
      <c r="F18" s="6">
        <v>2</v>
      </c>
    </row>
    <row r="19" spans="1:6" ht="25.5" x14ac:dyDescent="0.25">
      <c r="A19" s="7" t="s">
        <v>91</v>
      </c>
      <c r="B19" s="6">
        <v>0</v>
      </c>
      <c r="C19" s="6">
        <v>0</v>
      </c>
      <c r="D19" s="6">
        <v>100</v>
      </c>
      <c r="E19" s="6" t="s">
        <v>37</v>
      </c>
      <c r="F19" s="6" t="s">
        <v>37</v>
      </c>
    </row>
    <row r="20" spans="1:6" ht="38.25" x14ac:dyDescent="0.25">
      <c r="A20" s="7" t="s">
        <v>92</v>
      </c>
      <c r="B20" s="6">
        <v>0</v>
      </c>
      <c r="C20" s="6">
        <v>0</v>
      </c>
      <c r="D20" s="6">
        <v>100</v>
      </c>
      <c r="E20" s="6" t="s">
        <v>37</v>
      </c>
      <c r="F20" s="6" t="s">
        <v>37</v>
      </c>
    </row>
    <row r="21" spans="1:6" ht="25.5" x14ac:dyDescent="0.25">
      <c r="A21" s="7" t="s">
        <v>99</v>
      </c>
      <c r="B21" s="6">
        <v>0</v>
      </c>
      <c r="C21" s="6">
        <v>0</v>
      </c>
      <c r="D21" s="6">
        <v>100</v>
      </c>
      <c r="E21" s="6" t="s">
        <v>37</v>
      </c>
      <c r="F21" s="6" t="s">
        <v>37</v>
      </c>
    </row>
    <row r="22" spans="1:6" ht="38.25" x14ac:dyDescent="0.25">
      <c r="A22" s="7" t="s">
        <v>93</v>
      </c>
      <c r="B22" s="6">
        <v>0</v>
      </c>
      <c r="C22" s="6">
        <v>0</v>
      </c>
      <c r="D22" s="6">
        <v>100</v>
      </c>
      <c r="E22" s="6" t="s">
        <v>54</v>
      </c>
      <c r="F22" s="6">
        <v>2</v>
      </c>
    </row>
    <row r="23" spans="1:6" ht="76.5" x14ac:dyDescent="0.25">
      <c r="A23" s="7" t="s">
        <v>94</v>
      </c>
      <c r="B23" s="6">
        <v>0</v>
      </c>
      <c r="C23" s="6">
        <v>0</v>
      </c>
      <c r="D23" s="6">
        <v>100</v>
      </c>
      <c r="E23" s="6"/>
      <c r="F23" s="6">
        <v>2</v>
      </c>
    </row>
    <row r="24" spans="1:6" ht="89.25" x14ac:dyDescent="0.25">
      <c r="A24" s="7" t="s">
        <v>95</v>
      </c>
      <c r="B24" s="6" t="s">
        <v>37</v>
      </c>
      <c r="C24" s="6" t="s">
        <v>37</v>
      </c>
      <c r="D24" s="6" t="s">
        <v>37</v>
      </c>
      <c r="E24" s="6" t="s">
        <v>37</v>
      </c>
      <c r="F24" s="6">
        <v>2</v>
      </c>
    </row>
    <row r="25" spans="1:6" x14ac:dyDescent="0.25">
      <c r="A25" s="7" t="s">
        <v>38</v>
      </c>
      <c r="B25" s="6"/>
      <c r="C25" s="6"/>
      <c r="D25" s="6"/>
      <c r="E25" s="6"/>
      <c r="F25" s="6"/>
    </row>
    <row r="26" spans="1:6" ht="76.5" x14ac:dyDescent="0.25">
      <c r="A26" s="7" t="s">
        <v>96</v>
      </c>
      <c r="B26" s="6">
        <v>0</v>
      </c>
      <c r="C26" s="6">
        <v>0</v>
      </c>
      <c r="D26" s="6">
        <v>100</v>
      </c>
      <c r="E26" s="6" t="s">
        <v>54</v>
      </c>
      <c r="F26" s="6">
        <v>2</v>
      </c>
    </row>
    <row r="27" spans="1:6" ht="153" x14ac:dyDescent="0.25">
      <c r="A27" s="7" t="s">
        <v>97</v>
      </c>
      <c r="B27" s="6">
        <v>0</v>
      </c>
      <c r="C27" s="6">
        <v>0</v>
      </c>
      <c r="D27" s="6">
        <v>100</v>
      </c>
      <c r="E27" s="6" t="s">
        <v>40</v>
      </c>
      <c r="F27" s="6">
        <v>2</v>
      </c>
    </row>
    <row r="28" spans="1:6" ht="25.5" x14ac:dyDescent="0.25">
      <c r="A28" s="7" t="s">
        <v>98</v>
      </c>
      <c r="B28" s="6" t="s">
        <v>37</v>
      </c>
      <c r="C28" s="6" t="s">
        <v>37</v>
      </c>
      <c r="D28" s="6" t="s">
        <v>37</v>
      </c>
      <c r="E28" s="6" t="s">
        <v>37</v>
      </c>
      <c r="F28" s="6">
        <f>(F24+F22+F15+F7+F6)/5</f>
        <v>2</v>
      </c>
    </row>
    <row r="31" spans="1:6" x14ac:dyDescent="0.25">
      <c r="A31" s="23" t="s">
        <v>27</v>
      </c>
      <c r="B31" s="23"/>
      <c r="E31" s="24" t="s">
        <v>28</v>
      </c>
      <c r="F31" s="24"/>
    </row>
  </sheetData>
  <mergeCells count="8">
    <mergeCell ref="A2:F2"/>
    <mergeCell ref="A31:B31"/>
    <mergeCell ref="E31:F31"/>
    <mergeCell ref="A3:A4"/>
    <mergeCell ref="B3:C3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92" fitToHeight="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A10" sqref="A10:B10"/>
    </sheetView>
  </sheetViews>
  <sheetFormatPr defaultRowHeight="15" x14ac:dyDescent="0.25"/>
  <cols>
    <col min="1" max="1" width="64" customWidth="1"/>
    <col min="2" max="2" width="19.5703125" customWidth="1"/>
  </cols>
  <sheetData>
    <row r="1" spans="1:2" x14ac:dyDescent="0.25">
      <c r="B1" s="1" t="s">
        <v>106</v>
      </c>
    </row>
    <row r="2" spans="1:2" ht="60.75" customHeight="1" x14ac:dyDescent="0.25">
      <c r="A2" s="25" t="s">
        <v>107</v>
      </c>
      <c r="B2" s="26"/>
    </row>
    <row r="3" spans="1:2" x14ac:dyDescent="0.25">
      <c r="A3" s="6" t="s">
        <v>101</v>
      </c>
      <c r="B3" s="6" t="s">
        <v>102</v>
      </c>
    </row>
    <row r="4" spans="1:2" x14ac:dyDescent="0.25">
      <c r="A4" s="6">
        <v>1</v>
      </c>
      <c r="B4" s="6">
        <v>2</v>
      </c>
    </row>
    <row r="5" spans="1:2" ht="63.75" x14ac:dyDescent="0.25">
      <c r="A5" s="10" t="s">
        <v>103</v>
      </c>
      <c r="B5" s="6">
        <v>26</v>
      </c>
    </row>
    <row r="6" spans="1:2" ht="76.5" x14ac:dyDescent="0.25">
      <c r="A6" s="10" t="s">
        <v>104</v>
      </c>
      <c r="B6" s="6">
        <v>0</v>
      </c>
    </row>
    <row r="7" spans="1:2" ht="25.5" x14ac:dyDescent="0.25">
      <c r="A7" s="10" t="s">
        <v>105</v>
      </c>
      <c r="B7" s="6">
        <v>1</v>
      </c>
    </row>
    <row r="10" spans="1:2" x14ac:dyDescent="0.25">
      <c r="A10" s="11" t="s">
        <v>27</v>
      </c>
      <c r="B10" s="12" t="s">
        <v>28</v>
      </c>
    </row>
    <row r="11" spans="1:2" x14ac:dyDescent="0.25">
      <c r="B11" s="12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workbookViewId="0">
      <selection activeCell="A2" sqref="A2:B2"/>
    </sheetView>
  </sheetViews>
  <sheetFormatPr defaultRowHeight="15" x14ac:dyDescent="0.25"/>
  <cols>
    <col min="1" max="1" width="68.7109375" customWidth="1"/>
    <col min="2" max="2" width="16.7109375" customWidth="1"/>
  </cols>
  <sheetData>
    <row r="1" spans="1:2" x14ac:dyDescent="0.25">
      <c r="B1" s="1" t="s">
        <v>190</v>
      </c>
    </row>
    <row r="2" spans="1:2" ht="48.75" customHeight="1" x14ac:dyDescent="0.25">
      <c r="A2" s="18" t="s">
        <v>108</v>
      </c>
      <c r="B2" s="19"/>
    </row>
    <row r="3" spans="1:2" x14ac:dyDescent="0.25">
      <c r="A3" s="6" t="s">
        <v>101</v>
      </c>
      <c r="B3" s="6" t="s">
        <v>102</v>
      </c>
    </row>
    <row r="4" spans="1:2" x14ac:dyDescent="0.25">
      <c r="A4" s="6">
        <v>1</v>
      </c>
      <c r="B4" s="6">
        <v>2</v>
      </c>
    </row>
    <row r="5" spans="1:2" ht="51" x14ac:dyDescent="0.25">
      <c r="A5" s="10" t="s">
        <v>110</v>
      </c>
      <c r="B5" s="6">
        <v>8</v>
      </c>
    </row>
    <row r="6" spans="1:2" ht="63.75" x14ac:dyDescent="0.25">
      <c r="A6" s="10" t="s">
        <v>111</v>
      </c>
      <c r="B6" s="6">
        <v>0</v>
      </c>
    </row>
    <row r="7" spans="1:2" ht="25.5" x14ac:dyDescent="0.25">
      <c r="A7" s="10" t="s">
        <v>112</v>
      </c>
      <c r="B7" s="6">
        <v>1</v>
      </c>
    </row>
    <row r="10" spans="1:2" x14ac:dyDescent="0.25">
      <c r="A10" s="11" t="s">
        <v>27</v>
      </c>
      <c r="B10" s="12" t="s">
        <v>28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H28" sqref="H28"/>
    </sheetView>
  </sheetViews>
  <sheetFormatPr defaultRowHeight="15" x14ac:dyDescent="0.25"/>
  <cols>
    <col min="1" max="1" width="80.140625" customWidth="1"/>
    <col min="2" max="2" width="15.7109375" customWidth="1"/>
  </cols>
  <sheetData>
    <row r="1" spans="1:2" x14ac:dyDescent="0.25">
      <c r="B1" s="1" t="s">
        <v>109</v>
      </c>
    </row>
    <row r="2" spans="1:2" ht="63" customHeight="1" x14ac:dyDescent="0.25">
      <c r="A2" s="18" t="s">
        <v>116</v>
      </c>
      <c r="B2" s="19"/>
    </row>
    <row r="3" spans="1:2" x14ac:dyDescent="0.25">
      <c r="A3" s="6" t="s">
        <v>101</v>
      </c>
      <c r="B3" s="6" t="s">
        <v>30</v>
      </c>
    </row>
    <row r="4" spans="1:2" x14ac:dyDescent="0.25">
      <c r="A4" s="6">
        <v>1</v>
      </c>
      <c r="B4" s="6">
        <v>2</v>
      </c>
    </row>
    <row r="5" spans="1:2" ht="51" x14ac:dyDescent="0.25">
      <c r="A5" s="10" t="s">
        <v>113</v>
      </c>
      <c r="B5" s="6">
        <v>0</v>
      </c>
    </row>
    <row r="6" spans="1:2" ht="25.5" customHeight="1" x14ac:dyDescent="0.25">
      <c r="A6" s="10" t="s">
        <v>114</v>
      </c>
      <c r="B6" s="6">
        <v>3</v>
      </c>
    </row>
    <row r="7" spans="1:2" ht="25.5" x14ac:dyDescent="0.25">
      <c r="A7" s="10" t="s">
        <v>115</v>
      </c>
      <c r="B7" s="6">
        <v>1</v>
      </c>
    </row>
    <row r="10" spans="1:2" x14ac:dyDescent="0.25">
      <c r="A10" s="11" t="s">
        <v>27</v>
      </c>
      <c r="B10" s="12" t="s">
        <v>28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Форма 1.1</vt:lpstr>
      <vt:lpstr>Форма 1.2</vt:lpstr>
      <vt:lpstr>Форма 1.3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Форма 4.2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2016-03-30T12:55:17Z</cp:lastPrinted>
  <dcterms:created xsi:type="dcterms:W3CDTF">2016-03-30T07:13:27Z</dcterms:created>
  <dcterms:modified xsi:type="dcterms:W3CDTF">2016-03-30T12:59:03Z</dcterms:modified>
</cp:coreProperties>
</file>